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0" windowWidth="20490" windowHeight="7755" activeTab="5"/>
  </bookViews>
  <sheets>
    <sheet name="ORÇAMENTO" sheetId="4" r:id="rId1"/>
    <sheet name="MEMÓRIA_DE_CÁLCULO" sheetId="5" r:id="rId2"/>
    <sheet name="RESUMO" sheetId="7" r:id="rId3"/>
    <sheet name="Cronograma" sheetId="11" r:id="rId4"/>
    <sheet name="BDI" sheetId="12" r:id="rId5"/>
    <sheet name="Composiçoes" sheetId="13" r:id="rId6"/>
    <sheet name="RELAÇÃO DE PREÇOS SIN" sheetId="9" r:id="rId7"/>
  </sheets>
  <externalReferences>
    <externalReference r:id="rId8"/>
    <externalReference r:id="rId9"/>
  </externalReferences>
  <definedNames>
    <definedName name="_xlnm._FilterDatabase" localSheetId="0" hidden="1">ORÇAMENTO!$C$8:$C$89</definedName>
    <definedName name="_xlnm.Print_Area" localSheetId="3">Cronograma!$A$1:$U$44</definedName>
    <definedName name="Data" localSheetId="4">#REF!</definedName>
    <definedName name="Data" localSheetId="5">#REF!</definedName>
    <definedName name="Data">#REF!</definedName>
    <definedName name="ESQUADRIAS" localSheetId="4">#REF!</definedName>
    <definedName name="ESQUADRIAS" localSheetId="5">#REF!</definedName>
    <definedName name="ESQUADRIAS">#REF!</definedName>
    <definedName name="Local" localSheetId="4">#REF!</definedName>
    <definedName name="Local" localSheetId="5">#REF!</definedName>
    <definedName name="Local">#REF!</definedName>
    <definedName name="memoria" localSheetId="5">[1]MEMÓRIA!#REF!</definedName>
    <definedName name="memoria">[1]MEMÓRIA!$A$6:$H$1048576</definedName>
    <definedName name="MEMÓRIA" localSheetId="5">[2]MEMÓRIA_DE_CÁLCULO!$A:$IV</definedName>
    <definedName name="MEMÓRIA">MEMÓRIA_DE_CÁLCULO!$1:$1048576</definedName>
    <definedName name="OBRA" localSheetId="4">#REF!</definedName>
    <definedName name="OBRA" localSheetId="5">#REF!</definedName>
    <definedName name="OBRA">#REF!</definedName>
    <definedName name="Orçamento" localSheetId="4">#REF!</definedName>
    <definedName name="ORÇAMENTO" localSheetId="5">[2]ORÇAMENTO!$A:$IV</definedName>
    <definedName name="Orçamento" localSheetId="3">#REF!</definedName>
    <definedName name="ORÇAMENTO">ORÇAMENTO!$1:$1048576</definedName>
    <definedName name="Orçamento_Básico" localSheetId="4">#REF!</definedName>
    <definedName name="Orçamento_Básico" localSheetId="5">#REF!</definedName>
    <definedName name="Orçamento_Básico">#REF!</definedName>
    <definedName name="Parcial" localSheetId="4">#REF!</definedName>
    <definedName name="Parcial" localSheetId="5">#REF!</definedName>
    <definedName name="Parcial">#REF!</definedName>
    <definedName name="PORTAS" localSheetId="4">#REF!</definedName>
    <definedName name="PORTAS" localSheetId="5">#REF!</definedName>
    <definedName name="PORTAS">#REF!</definedName>
    <definedName name="Quant." localSheetId="4">#REF!</definedName>
    <definedName name="Quant." localSheetId="5">#REF!</definedName>
    <definedName name="Quant.">#REF!</definedName>
    <definedName name="resumo">RESUMO!$1:$1048576</definedName>
    <definedName name="_xlnm.Print_Titles" localSheetId="5">Composiçoes!$1:$5</definedName>
    <definedName name="_xlnm.Print_Titles" localSheetId="0">ORÇAMENTO!$1:$8</definedName>
    <definedName name="Total" localSheetId="4">#REF!</definedName>
    <definedName name="Total" localSheetId="5">#REF!</definedName>
    <definedName name="Total">#REF!</definedName>
    <definedName name="Unit." localSheetId="4">#REF!</definedName>
    <definedName name="Unit." localSheetId="5">#REF!</definedName>
    <definedName name="Unit.">#REF!</definedName>
  </definedNames>
  <calcPr calcId="144525"/>
</workbook>
</file>

<file path=xl/calcChain.xml><?xml version="1.0" encoding="utf-8"?>
<calcChain xmlns="http://schemas.openxmlformats.org/spreadsheetml/2006/main">
  <c r="H24" i="4" l="1"/>
  <c r="G22" i="4"/>
  <c r="G23" i="4"/>
  <c r="G24" i="4"/>
  <c r="G10" i="5" l="1"/>
  <c r="G75" i="13" l="1"/>
  <c r="G73" i="13"/>
  <c r="G72" i="13"/>
  <c r="G71" i="13"/>
  <c r="G76" i="13" s="1"/>
  <c r="G63" i="13"/>
  <c r="G62" i="13"/>
  <c r="E61" i="13"/>
  <c r="G61" i="13" s="1"/>
  <c r="G60" i="13"/>
  <c r="G59" i="13"/>
  <c r="E58" i="13"/>
  <c r="G58" i="13" s="1"/>
  <c r="G57" i="13"/>
  <c r="G56" i="13"/>
  <c r="G55" i="13"/>
  <c r="G54" i="13"/>
  <c r="G53" i="13"/>
  <c r="G46" i="13"/>
  <c r="G45" i="13"/>
  <c r="E44" i="13"/>
  <c r="G44" i="13" s="1"/>
  <c r="G43" i="13"/>
  <c r="G42" i="13"/>
  <c r="E41" i="13"/>
  <c r="G41" i="13" s="1"/>
  <c r="G40" i="13"/>
  <c r="G39" i="13"/>
  <c r="G38" i="13"/>
  <c r="G37" i="13"/>
  <c r="G36" i="13"/>
  <c r="G29" i="13"/>
  <c r="G28" i="13"/>
  <c r="G27" i="13"/>
  <c r="G26" i="13"/>
  <c r="G25" i="13"/>
  <c r="G24" i="13"/>
  <c r="G23" i="13"/>
  <c r="G22" i="13"/>
  <c r="G21" i="13"/>
  <c r="F14" i="13"/>
  <c r="G14" i="13" s="1"/>
  <c r="G13" i="13"/>
  <c r="G64" i="13" l="1"/>
  <c r="G47" i="13"/>
  <c r="G30" i="13"/>
  <c r="G15" i="13"/>
  <c r="B296" i="5" l="1"/>
  <c r="B291" i="5"/>
  <c r="G298" i="5"/>
  <c r="G296" i="5" s="1"/>
  <c r="G293" i="5"/>
  <c r="G291" i="5" s="1"/>
  <c r="G238" i="5" l="1"/>
  <c r="G239" i="5"/>
  <c r="G232" i="5"/>
  <c r="G233" i="5"/>
  <c r="G243" i="5"/>
  <c r="G264" i="5"/>
  <c r="B227" i="5"/>
  <c r="B223" i="5"/>
  <c r="B219" i="5"/>
  <c r="B215" i="5"/>
  <c r="B211" i="5"/>
  <c r="B207" i="5"/>
  <c r="B203" i="5"/>
  <c r="B199" i="5"/>
  <c r="B195" i="5"/>
  <c r="B191" i="5"/>
  <c r="B187" i="5"/>
  <c r="B183" i="5"/>
  <c r="B179" i="5"/>
  <c r="B175" i="5"/>
  <c r="B171" i="5"/>
  <c r="B167" i="5"/>
  <c r="B163" i="5"/>
  <c r="B159" i="5"/>
  <c r="G225" i="5"/>
  <c r="G223" i="5" s="1"/>
  <c r="G221" i="5"/>
  <c r="G219" i="5" s="1"/>
  <c r="G217" i="5"/>
  <c r="G215" i="5" s="1"/>
  <c r="G213" i="5"/>
  <c r="G211" i="5" s="1"/>
  <c r="G209" i="5"/>
  <c r="G207" i="5" s="1"/>
  <c r="G205" i="5"/>
  <c r="G203" i="5" s="1"/>
  <c r="G201" i="5"/>
  <c r="G199" i="5" s="1"/>
  <c r="G197" i="5"/>
  <c r="G195" i="5" s="1"/>
  <c r="G193" i="5"/>
  <c r="G191" i="5" s="1"/>
  <c r="G189" i="5"/>
  <c r="G187" i="5" s="1"/>
  <c r="G185" i="5"/>
  <c r="G183" i="5" s="1"/>
  <c r="G107" i="5"/>
  <c r="G95" i="5"/>
  <c r="G91" i="5"/>
  <c r="G84" i="5"/>
  <c r="G85" i="5"/>
  <c r="G29" i="5"/>
  <c r="G30" i="5"/>
  <c r="G28" i="5"/>
  <c r="G24" i="5"/>
  <c r="G23" i="5"/>
  <c r="G19" i="5"/>
  <c r="G51" i="4" l="1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B306" i="5" l="1"/>
  <c r="G306" i="5"/>
  <c r="B302" i="5"/>
  <c r="G88" i="4"/>
  <c r="H88" i="4" s="1"/>
  <c r="G173" i="5" l="1"/>
  <c r="G169" i="5"/>
  <c r="B286" i="5"/>
  <c r="B282" i="5"/>
  <c r="B276" i="5"/>
  <c r="B272" i="5"/>
  <c r="B268" i="5"/>
  <c r="B300" i="5"/>
  <c r="B280" i="5"/>
  <c r="B266" i="5"/>
  <c r="B261" i="5"/>
  <c r="B257" i="5"/>
  <c r="B253" i="5"/>
  <c r="B249" i="5"/>
  <c r="B245" i="5"/>
  <c r="B241" i="5"/>
  <c r="B235" i="5"/>
  <c r="B229" i="5"/>
  <c r="B155" i="5"/>
  <c r="B151" i="5"/>
  <c r="B145" i="5"/>
  <c r="B141" i="5"/>
  <c r="B137" i="5"/>
  <c r="B135" i="5"/>
  <c r="B131" i="5"/>
  <c r="B127" i="5"/>
  <c r="B123" i="5"/>
  <c r="B119" i="5"/>
  <c r="B115" i="5"/>
  <c r="B111" i="5"/>
  <c r="B105" i="5"/>
  <c r="B101" i="5"/>
  <c r="B97" i="5"/>
  <c r="B94" i="5"/>
  <c r="B89" i="5"/>
  <c r="B81" i="5"/>
  <c r="B72" i="5"/>
  <c r="B68" i="5"/>
  <c r="B64" i="5"/>
  <c r="B60" i="5"/>
  <c r="B56" i="5"/>
  <c r="B52" i="5"/>
  <c r="B48" i="5"/>
  <c r="B42" i="5"/>
  <c r="B38" i="5"/>
  <c r="B34" i="5"/>
  <c r="B26" i="5"/>
  <c r="B21" i="5"/>
  <c r="B16" i="5"/>
  <c r="B36" i="11"/>
  <c r="G121" i="5"/>
  <c r="G62" i="5"/>
  <c r="G60" i="5" s="1"/>
  <c r="G261" i="5"/>
  <c r="H261" i="5"/>
  <c r="G259" i="5"/>
  <c r="G257" i="5" s="1"/>
  <c r="H257" i="5"/>
  <c r="G288" i="5"/>
  <c r="G72" i="5" l="1"/>
  <c r="B7" i="7"/>
  <c r="G247" i="5"/>
  <c r="G237" i="5"/>
  <c r="G231" i="5"/>
  <c r="G245" i="5" l="1"/>
  <c r="G249" i="5" s="1"/>
  <c r="G235" i="5"/>
  <c r="G41" i="5"/>
  <c r="G37" i="5"/>
  <c r="H245" i="5" l="1"/>
  <c r="G70" i="4"/>
  <c r="G73" i="4"/>
  <c r="H73" i="4" s="1"/>
  <c r="G255" i="5" l="1"/>
  <c r="G253" i="5" s="1"/>
  <c r="H253" i="5"/>
  <c r="H235" i="5" l="1"/>
  <c r="G302" i="5" l="1"/>
  <c r="G75" i="4"/>
  <c r="H75" i="4" s="1"/>
  <c r="G108" i="5"/>
  <c r="G36" i="4"/>
  <c r="G105" i="5" l="1"/>
  <c r="H36" i="4" s="1"/>
  <c r="G15" i="4" l="1"/>
  <c r="H10" i="5" l="1"/>
  <c r="B10" i="5"/>
  <c r="G11" i="4"/>
  <c r="G284" i="5"/>
  <c r="G83" i="4"/>
  <c r="G84" i="4"/>
  <c r="G85" i="4"/>
  <c r="G82" i="4"/>
  <c r="G274" i="5"/>
  <c r="G270" i="5"/>
  <c r="G276" i="5"/>
  <c r="H85" i="4" l="1"/>
  <c r="H11" i="4"/>
  <c r="G272" i="5"/>
  <c r="H70" i="4"/>
  <c r="G27" i="4" l="1"/>
  <c r="H60" i="5"/>
  <c r="G70" i="5"/>
  <c r="G66" i="5" l="1"/>
  <c r="G58" i="5"/>
  <c r="G54" i="5"/>
  <c r="G52" i="5" s="1"/>
  <c r="G48" i="5"/>
  <c r="G25" i="4"/>
  <c r="G26" i="4"/>
  <c r="G64" i="5" l="1"/>
  <c r="G56" i="5"/>
  <c r="H23" i="4" s="1"/>
  <c r="G68" i="5"/>
  <c r="H27" i="4" s="1"/>
  <c r="G18" i="5" l="1"/>
  <c r="G16" i="5" l="1"/>
  <c r="G36" i="5"/>
  <c r="G34" i="5" s="1"/>
  <c r="C21" i="12" l="1"/>
  <c r="G30" i="4" l="1"/>
  <c r="G87" i="4" l="1"/>
  <c r="G80" i="4"/>
  <c r="G79" i="4"/>
  <c r="G78" i="4"/>
  <c r="G76" i="4"/>
  <c r="H76" i="4" s="1"/>
  <c r="G74" i="4"/>
  <c r="H74" i="4" s="1"/>
  <c r="G72" i="4"/>
  <c r="H72" i="4" s="1"/>
  <c r="G71" i="4"/>
  <c r="H71" i="4" s="1"/>
  <c r="G69" i="4"/>
  <c r="G67" i="4"/>
  <c r="G66" i="4"/>
  <c r="G65" i="4"/>
  <c r="G64" i="4"/>
  <c r="G63" i="4"/>
  <c r="G62" i="4"/>
  <c r="G61" i="4"/>
  <c r="G50" i="4"/>
  <c r="G49" i="4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5" i="4"/>
  <c r="G34" i="4"/>
  <c r="G33" i="4"/>
  <c r="G32" i="4"/>
  <c r="G28" i="4"/>
  <c r="G21" i="4"/>
  <c r="G19" i="4"/>
  <c r="G18" i="4"/>
  <c r="G17" i="4"/>
  <c r="G14" i="4"/>
  <c r="G13" i="4"/>
  <c r="G10" i="4"/>
  <c r="G268" i="5" l="1"/>
  <c r="G178" i="5"/>
  <c r="A16" i="11" l="1"/>
  <c r="B18" i="7" l="1"/>
  <c r="B38" i="11" s="1"/>
  <c r="H87" i="4" l="1"/>
  <c r="H86" i="4" s="1"/>
  <c r="H79" i="4" l="1"/>
  <c r="G275" i="5"/>
  <c r="H272" i="5"/>
  <c r="H78" i="4" l="1"/>
  <c r="G143" i="5" l="1"/>
  <c r="H21" i="4" l="1"/>
  <c r="G148" i="5" l="1"/>
  <c r="G147" i="5"/>
  <c r="G44" i="5"/>
  <c r="H42" i="5"/>
  <c r="C18" i="7" l="1"/>
  <c r="G145" i="5"/>
  <c r="G8" i="5" l="1"/>
  <c r="B16" i="7" l="1"/>
  <c r="B34" i="11" l="1"/>
  <c r="H80" i="4"/>
  <c r="H77" i="4" l="1"/>
  <c r="C16" i="7" s="1"/>
  <c r="B15" i="7"/>
  <c r="B14" i="7"/>
  <c r="B13" i="7"/>
  <c r="B12" i="7"/>
  <c r="B11" i="7"/>
  <c r="B10" i="7"/>
  <c r="B9" i="7"/>
  <c r="B8" i="7"/>
  <c r="J173" i="5"/>
  <c r="G244" i="5"/>
  <c r="G241" i="5" s="1"/>
  <c r="G182" i="5"/>
  <c r="G181" i="5"/>
  <c r="G177" i="5"/>
  <c r="G174" i="5"/>
  <c r="G170" i="5"/>
  <c r="G166" i="5"/>
  <c r="G165" i="5"/>
  <c r="G162" i="5"/>
  <c r="G161" i="5"/>
  <c r="G158" i="5"/>
  <c r="G157" i="5"/>
  <c r="G154" i="5"/>
  <c r="G153" i="5"/>
  <c r="B149" i="5"/>
  <c r="G144" i="5"/>
  <c r="G141" i="5" s="1"/>
  <c r="G139" i="5"/>
  <c r="G136" i="5"/>
  <c r="G134" i="5"/>
  <c r="G133" i="5"/>
  <c r="G130" i="5"/>
  <c r="G129" i="5"/>
  <c r="G126" i="5"/>
  <c r="G125" i="5"/>
  <c r="G117" i="5"/>
  <c r="G113" i="5"/>
  <c r="B109" i="5"/>
  <c r="G104" i="5"/>
  <c r="G103" i="5"/>
  <c r="G99" i="5"/>
  <c r="G97" i="5" s="1"/>
  <c r="H34" i="4" s="1"/>
  <c r="G92" i="5"/>
  <c r="B87" i="5"/>
  <c r="B79" i="5"/>
  <c r="B46" i="5"/>
  <c r="G40" i="5"/>
  <c r="G38" i="5" s="1"/>
  <c r="B32" i="5"/>
  <c r="B14" i="5"/>
  <c r="G6" i="5"/>
  <c r="H10" i="4" s="1"/>
  <c r="B4" i="5"/>
  <c r="H268" i="5"/>
  <c r="H249" i="5"/>
  <c r="H175" i="5"/>
  <c r="H171" i="5"/>
  <c r="H167" i="5"/>
  <c r="H163" i="5"/>
  <c r="H159" i="5"/>
  <c r="H155" i="5"/>
  <c r="H151" i="5"/>
  <c r="H89" i="5"/>
  <c r="H81" i="5"/>
  <c r="H38" i="5"/>
  <c r="H34" i="5"/>
  <c r="H6" i="5"/>
  <c r="B6" i="5"/>
  <c r="H22" i="4" l="1"/>
  <c r="H25" i="4"/>
  <c r="B16" i="11"/>
  <c r="B20" i="11"/>
  <c r="B28" i="11"/>
  <c r="B22" i="11"/>
  <c r="B30" i="11"/>
  <c r="B24" i="11"/>
  <c r="B32" i="11"/>
  <c r="B18" i="11"/>
  <c r="B26" i="11"/>
  <c r="G83" i="5"/>
  <c r="H229" i="5"/>
  <c r="H241" i="5"/>
  <c r="H276" i="5"/>
  <c r="H14" i="4"/>
  <c r="G137" i="5"/>
  <c r="G167" i="5"/>
  <c r="G175" i="5"/>
  <c r="H62" i="4" s="1"/>
  <c r="H13" i="4"/>
  <c r="G101" i="5"/>
  <c r="H35" i="4" s="1"/>
  <c r="G115" i="5"/>
  <c r="G131" i="5"/>
  <c r="G111" i="5"/>
  <c r="G119" i="5"/>
  <c r="G159" i="5"/>
  <c r="H50" i="4" s="1"/>
  <c r="G171" i="5"/>
  <c r="H64" i="4"/>
  <c r="H65" i="4"/>
  <c r="H66" i="4"/>
  <c r="H17" i="4"/>
  <c r="G123" i="5"/>
  <c r="G127" i="5"/>
  <c r="H18" i="4"/>
  <c r="G89" i="5"/>
  <c r="H32" i="4" s="1"/>
  <c r="G135" i="5"/>
  <c r="G151" i="5"/>
  <c r="G155" i="5"/>
  <c r="H49" i="4" s="1"/>
  <c r="G163" i="5"/>
  <c r="H61" i="4" s="1"/>
  <c r="G179" i="5"/>
  <c r="H63" i="4" s="1"/>
  <c r="H67" i="4" l="1"/>
  <c r="H48" i="4" s="1"/>
  <c r="C14" i="7" s="1"/>
  <c r="G26" i="5"/>
  <c r="H15" i="4" s="1"/>
  <c r="H12" i="4" s="1"/>
  <c r="G81" i="5"/>
  <c r="G282" i="5"/>
  <c r="H28" i="4"/>
  <c r="H26" i="4"/>
  <c r="H37" i="4"/>
  <c r="C13" i="7" s="1"/>
  <c r="G42" i="5"/>
  <c r="H19" i="4" s="1"/>
  <c r="H16" i="4" s="1"/>
  <c r="H9" i="4"/>
  <c r="C7" i="7" s="1"/>
  <c r="G94" i="5"/>
  <c r="H33" i="4" s="1"/>
  <c r="H31" i="4" s="1"/>
  <c r="C12" i="7" s="1"/>
  <c r="C9" i="7" l="1"/>
  <c r="H20" i="4"/>
  <c r="C10" i="7" s="1"/>
  <c r="H30" i="4"/>
  <c r="H29" i="4" s="1"/>
  <c r="C11" i="7" s="1"/>
  <c r="H82" i="4"/>
  <c r="G286" i="5"/>
  <c r="C8" i="7" l="1"/>
  <c r="H83" i="4"/>
  <c r="H84" i="4"/>
  <c r="C20" i="11"/>
  <c r="D21" i="11" s="1"/>
  <c r="C28" i="11"/>
  <c r="M29" i="11" s="1"/>
  <c r="H81" i="4" l="1"/>
  <c r="G229" i="5"/>
  <c r="P29" i="11"/>
  <c r="C24" i="11"/>
  <c r="J25" i="11" s="1"/>
  <c r="C26" i="11"/>
  <c r="P27" i="11" s="1"/>
  <c r="C18" i="11"/>
  <c r="D19" i="11" l="1"/>
  <c r="C17" i="7"/>
  <c r="C36" i="11" s="1"/>
  <c r="S37" i="11" s="1"/>
  <c r="H69" i="4"/>
  <c r="G25" i="11"/>
  <c r="M25" i="11"/>
  <c r="P25" i="11"/>
  <c r="S25" i="11"/>
  <c r="C22" i="11"/>
  <c r="J23" i="11" s="1"/>
  <c r="J41" i="11" s="1"/>
  <c r="C16" i="11"/>
  <c r="D17" i="11" l="1"/>
  <c r="D41" i="11" s="1"/>
  <c r="H68" i="4"/>
  <c r="G23" i="11"/>
  <c r="G41" i="11" s="1"/>
  <c r="C38" i="11"/>
  <c r="S39" i="11" s="1"/>
  <c r="C15" i="7" l="1"/>
  <c r="C32" i="11" s="1"/>
  <c r="P33" i="11" s="1"/>
  <c r="G89" i="4"/>
  <c r="C34" i="11" l="1"/>
  <c r="C30" i="11"/>
  <c r="D42" i="11"/>
  <c r="C19" i="7"/>
  <c r="C40" i="11" l="1"/>
  <c r="J43" i="11" s="1"/>
  <c r="S31" i="11"/>
  <c r="S35" i="11"/>
  <c r="P31" i="11"/>
  <c r="P41" i="11" s="1"/>
  <c r="M31" i="11"/>
  <c r="M41" i="11" s="1"/>
  <c r="G42" i="11"/>
  <c r="S41" i="11" l="1"/>
  <c r="S43" i="11" s="1"/>
  <c r="P43" i="11"/>
  <c r="D43" i="11"/>
  <c r="G44" i="11"/>
  <c r="G43" i="11"/>
  <c r="D44" i="11"/>
  <c r="A42" i="11"/>
  <c r="A44" i="11" s="1"/>
  <c r="M43" i="11"/>
  <c r="J42" i="11"/>
  <c r="J44" i="11" l="1"/>
  <c r="M42" i="11"/>
  <c r="M44" i="11" l="1"/>
  <c r="P42" i="11"/>
  <c r="P44" i="11" l="1"/>
  <c r="S42" i="11"/>
  <c r="S44" i="11" l="1"/>
</calcChain>
</file>

<file path=xl/sharedStrings.xml><?xml version="1.0" encoding="utf-8"?>
<sst xmlns="http://schemas.openxmlformats.org/spreadsheetml/2006/main" count="4324" uniqueCount="2092">
  <si>
    <t>TOTAL</t>
  </si>
  <si>
    <t>ORÇAMENTO ESTIMADO</t>
  </si>
  <si>
    <t>Item</t>
  </si>
  <si>
    <t>Discriminação</t>
  </si>
  <si>
    <t>Quant.</t>
  </si>
  <si>
    <t>Preço Total</t>
  </si>
  <si>
    <t>SERVIÇOS PRELIMINARES</t>
  </si>
  <si>
    <t>FUNDAÇÕES</t>
  </si>
  <si>
    <t>ESTRUTURAS</t>
  </si>
  <si>
    <t>INSTALAÇÕES ELÉTRICAS</t>
  </si>
  <si>
    <t>INSTALAÇÕES HIDROSSANITÁRIAS</t>
  </si>
  <si>
    <t>COBERTURA</t>
  </si>
  <si>
    <t>ESQUADRIAS</t>
  </si>
  <si>
    <t>REVESTIMENTOS</t>
  </si>
  <si>
    <t>PAVIMENTAÇÃO</t>
  </si>
  <si>
    <t>PINTURA</t>
  </si>
  <si>
    <t>TOTAL DO ORÇAMENTO:</t>
  </si>
  <si>
    <t>DRENAGEM</t>
  </si>
  <si>
    <t>VIDROS</t>
  </si>
  <si>
    <t>1.1</t>
  </si>
  <si>
    <t>LOCAL</t>
  </si>
  <si>
    <t>LARGURA</t>
  </si>
  <si>
    <t>ALTURA</t>
  </si>
  <si>
    <t>RESUMO</t>
  </si>
  <si>
    <t>TRABALHOS EM TERRA</t>
  </si>
  <si>
    <t>TOTAL =</t>
  </si>
  <si>
    <t>ARGAMASSA</t>
  </si>
  <si>
    <t>DIVERSOS</t>
  </si>
  <si>
    <t>PARÂMETROS:</t>
  </si>
  <si>
    <t>B.D.I =</t>
  </si>
  <si>
    <t>6.1</t>
  </si>
  <si>
    <t>7.1</t>
  </si>
  <si>
    <t>7.2</t>
  </si>
  <si>
    <t>7.3</t>
  </si>
  <si>
    <t>7.4</t>
  </si>
  <si>
    <t>8.1</t>
  </si>
  <si>
    <t>8.2</t>
  </si>
  <si>
    <t>8.3</t>
  </si>
  <si>
    <t>9.1</t>
  </si>
  <si>
    <t>9.2</t>
  </si>
  <si>
    <t>11.2</t>
  </si>
  <si>
    <t>OBRA</t>
  </si>
  <si>
    <t>QTDE</t>
  </si>
  <si>
    <t>CÓDIGO</t>
  </si>
  <si>
    <t>DESCRIÇÃO</t>
  </si>
  <si>
    <t>UNID</t>
  </si>
  <si>
    <t>PREÇO</t>
  </si>
  <si>
    <t>UNITÁRIO</t>
  </si>
  <si>
    <t>DESPESAS LEGAIS</t>
  </si>
  <si>
    <t>REGULARIZAÇÃO  DE  OBRA  COM  ÁREA   ATÉ 500m²    (CREA,    ALVARÁ,     BOMBEIRO)</t>
  </si>
  <si>
    <t xml:space="preserve">m2    </t>
  </si>
  <si>
    <t>ESTUDOS   GEOTÉCNICOS    (SONDAGENS    E ENSAIOS)</t>
  </si>
  <si>
    <t>LEVANTAMENTO  GEOTÉCNICO   INVESTIGATIVO TIPO SPT INC.  RELATÓRIO  TÉCNICO  CONF. TERMO   DE   REFERÊNCIA   E   NBR   6484</t>
  </si>
  <si>
    <t xml:space="preserve">un    </t>
  </si>
  <si>
    <t>CONTROLE TECNOLÓGICO  DOS  CONCRETOS  C/ FORNECIMENTO DE  MOLDES  PARA  CORPO  DE PROVA  E  EQUIPAMENTO  PARA  SLUMP  TEST INC. RELATÓRIO TÉCNICO  CONF.  TERMO  DE REFERÊNCIA</t>
  </si>
  <si>
    <t>CONTROLE LABORATORIAL DE SOLOS-COMPACTAÇÃO</t>
  </si>
  <si>
    <t>ENSAIO DE CORPO  DE  PROVA  ESTÁTICO  EM ESTACAS DE FUNDAÇÃO CONF. NBR  12131  DA ABNT</t>
  </si>
  <si>
    <t>ENSAIO DE CORPO  DE  PROVA  DINÂMICO  EM ESTACAS DE  FUNDAÇÃO  DE  ACORDO  COM  A NBR-13208 E NBR-6122</t>
  </si>
  <si>
    <t>ENSAIO DE DENSIDADE REAL DOS SOLOS</t>
  </si>
  <si>
    <t>ENSAIO  DE  COMPACTAÇÃO   DE   SOLOS   - ENERGIA NORMAL</t>
  </si>
  <si>
    <t>ENSAIO     DE     GRANULOMETRIA      POR PENEIRAMENTO - SOLOS</t>
  </si>
  <si>
    <t>ENSAIO     DE     GRANULOMETRIA      POR PENEIRAMENTO  E  SEDIMENTAÇÃO  -   SOLOS</t>
  </si>
  <si>
    <t>ENSAIO    DE    ÍNDICE    DE     SUPORTE CALIFORNIA,   ENERGIA  NORMAL  -   SOLOS</t>
  </si>
  <si>
    <t>ENSAIO DE CARACTERIZAÇÃO  DE  SOLOS  COM PREPARAÇÃO DE AMOSTRAS</t>
  </si>
  <si>
    <t>ENSAIO DE LIMITE DE LIQUEDEZ - SOLOS</t>
  </si>
  <si>
    <t>ENSAIO DE LIMITE DE PLASTICIDADE - SOLOS</t>
  </si>
  <si>
    <t>PREPARAÇÃO DO TERRENO</t>
  </si>
  <si>
    <t>DESMATAMENTO    MANUAL    TERRENO    COM VEGETAÇÃO RASTEIRA</t>
  </si>
  <si>
    <t>DESMATAMENTO    MANUAL    TERRENO    COM VEGETAÇÃO DE PORTE MÉDIO</t>
  </si>
  <si>
    <t>DESMATAMENTO LIMPEZA MECÂNICA DE TERRENO</t>
  </si>
  <si>
    <t xml:space="preserve">LIMPEZA DE TERRENO                      </t>
  </si>
  <si>
    <t>LOCAÇÃO DA OBRA</t>
  </si>
  <si>
    <t xml:space="preserve">LOCAÇÃO DA OBRA (GABARITO)                       </t>
  </si>
  <si>
    <t>LOCAÇÃO CORRIDA DE PRAÇAS E ARRUAMENTOS</t>
  </si>
  <si>
    <t xml:space="preserve">m     </t>
  </si>
  <si>
    <t>LOCAÇÃO  DE  PRAÇAS  COM   PIQUETES   DE MADEIRA</t>
  </si>
  <si>
    <t>LOCAÇÃO E NIVELAMENTO DE REDES  DE  ÁGUA E ADUTORAS</t>
  </si>
  <si>
    <t>INSTALAÇÕES PROVISÓRIAS</t>
  </si>
  <si>
    <t>INSTALAÇÃO PROVISÓRIA DE ÁGUA  E  ESGOTO INC. CAIXA DÁGUA 1000L</t>
  </si>
  <si>
    <t xml:space="preserve">INSTALAÇÃO PROVISÓRIA DE LUZ E FORÇA    </t>
  </si>
  <si>
    <t xml:space="preserve">INSTALAÇÃO PROVISÓRIA DE TELEFONE       </t>
  </si>
  <si>
    <t>CANTEIRO DE OBRAS</t>
  </si>
  <si>
    <t>PLACA DE IDENTIFICAÇÃO DA OBRA EM  CHAPA GALVANIZADA,     INCLUSIVE     COLOCAÇÃO</t>
  </si>
  <si>
    <t>BARRACÃO PARA ESCRITORIO TÉRREO EM CHAPA COMPENSADA     RESINADA,      ESP.=10mm, COBERTURA  COM  TELHA  DE   FIBROCIMENTO FIBROTEX   4mm,    INCLUSIVE    PINTURA, INSTALACOES HIDRO-SANITARIAS E ELETRICAS</t>
  </si>
  <si>
    <t>BARRACÃO  PARA  ALMOXARIFADO  TÉRREO  EM CHAPA  COMPENSADA  RESINADA,  ESP.=10mm, COBERTURA  COM  TELHA  DE   FIBROCIMENTO FIBROTEX   4mm,    INCLUSIVE    PINTURA, INSTALACOES HIDRO-SANITARIAS E ELETRICAS</t>
  </si>
  <si>
    <t>TAPUME  DE  ESTRUTURA  DE  MADEIRA   COM FECHAMENTO    EM    CHAPA     COMPENSADA RESINADA,  ESP.=  10mm,   COM  PORTÃO  E FERRAGENS, EXCLUSIVE PINTURA</t>
  </si>
  <si>
    <t>TAPUME  DE  ESTRUTURA  DE  MADEIRA   COM FECHAMENTO    EM    CHAPA     COMPENSADA RESINADA,  ESP.=  10mm,  COM  PORTÃO   E FERRAGENS, INCLUSIVE PINTURA  PVA  LATEX EXTERIOR 02 DEMÃOS</t>
  </si>
  <si>
    <t>TAPUME  DE  ESTRUTURA  DE  MADEIRA   COM FECHAMENTO EM TELHA TRAPEZOIDAL  DE  AÇO GALVANIZADO,  PRÉ-PINTADA,  ESP.=0.50mm, COMP.=2.00m -  LARG.=1.04m,  ESPAÇAMENTO A CADA 1,85m, COM PORTÃO E FERRAGENS</t>
  </si>
  <si>
    <t>DEMOLIÇÕES E RETIRADAS</t>
  </si>
  <si>
    <t>DEMOLIÇÕES DE PAREDES E PISOS</t>
  </si>
  <si>
    <t>DEMOLIÇÃO  DE   ALVENARIA   DE   TIJOLOS CERAMICOS      SEM      REAPROVEITAMENTO</t>
  </si>
  <si>
    <t xml:space="preserve">m3    </t>
  </si>
  <si>
    <t>DEMOLIÇÃO  DE   ALVENARIA   DE   TIJOLOS CERAMICOS      COM      REAPROVEITAMENTO</t>
  </si>
  <si>
    <t>DEMOLIÇÃO  DE  ALVENARIA  DE  PEDRA  COM REMOÇÃO LATERAL</t>
  </si>
  <si>
    <t xml:space="preserve">DEMOLIÇÃO DE ELEMENTO VAZADO               </t>
  </si>
  <si>
    <t>DEMOLIÇÃO    DE     REVESTIMENTO     COM AZULEJOS,        INCLUSIVE        EMBOÇO</t>
  </si>
  <si>
    <t xml:space="preserve">DEMOLIÇÃO DE REVESTIMENTO COM ARGAMASSA             </t>
  </si>
  <si>
    <t>DEMOLIÇÃO DE REVESTIMENTO  EM  CIMENTADO (BARRA LISA)</t>
  </si>
  <si>
    <t>DEMOLIÇÃO PISO CIMENTADO   SOBRE  LASTRO DE CONCRETO</t>
  </si>
  <si>
    <t xml:space="preserve">DEMOLIÇÃO PISO DE ALTA RESISTÊNCIA         </t>
  </si>
  <si>
    <t>DEMOLIÇÃO PISO COM  TACOS DE MADEIRA</t>
  </si>
  <si>
    <t>DEMOLIÇÃO  DE  PISO   EM   MADEIRA   SEM REAPROVEIRAMENTO</t>
  </si>
  <si>
    <t>DEMOLIÇÃO  DE  PISO   EM   MADEIRA   COM REAPROVEITAMENTO</t>
  </si>
  <si>
    <t>DEMOLIÇÃO PISO  EM  MÁRMORE  OU  GRANITO INCLUSE LASTRO</t>
  </si>
  <si>
    <t xml:space="preserve">DEMOLIÇÃO PISO REVESTIDO COM LADRILHOS  </t>
  </si>
  <si>
    <t xml:space="preserve">RETIRADA DE PISO PAVIFLEX             </t>
  </si>
  <si>
    <t>RETIRADA  DE  PISO  EM  PLACAS   DE   DE BORRACHA      SEM       REAPROVEITAMENTO</t>
  </si>
  <si>
    <t xml:space="preserve">RETIRADA DE CARPETE SEM REAPROVEITAMENTO             </t>
  </si>
  <si>
    <t xml:space="preserve">DEMOLIÇÃO DE CONTRAPISO EM METRALHA        </t>
  </si>
  <si>
    <t>DEMOLIÇÃO  DE  CONTRAPISO  EM   CONCRETO SIMPLES</t>
  </si>
  <si>
    <t>DEMOLIÇÃO  DE  BASE   DE   REGULARIZAÇÃO PARA PISO  EM  ARGAMASSA  DE  CIMENTO  E AREIA</t>
  </si>
  <si>
    <t>RETIRADA MANUAL DE  ENCHIMENTO  EM  LAJE DE CONCRETO</t>
  </si>
  <si>
    <t>RETIRADA DE SOLEIRA MÁRMORE OU GRANITO</t>
  </si>
  <si>
    <t>DEMOLIÇÃO DE RODAPÉ DE ALTA RESISTÊNCIA</t>
  </si>
  <si>
    <t xml:space="preserve">RETIRADA MANUAL ÁRVORE DE GRANDE PORTE  </t>
  </si>
  <si>
    <t>RETIRADA  DE  CERCA  EM  ARAME  FARPADO, INCLUSIVE     BLOCO     DE      CONCRETO</t>
  </si>
  <si>
    <t>DE COBERTURA</t>
  </si>
  <si>
    <t xml:space="preserve">RETIRADA DE COBERTURA COM TELHA CERÂMICA              </t>
  </si>
  <si>
    <t>RETIRADA   DE   COBERTURA   COM    TELHA CERÂMICA      COM       REAPROVEITAMENTO</t>
  </si>
  <si>
    <t>RETIRADA   DE   COBERTURA   COM   TELHAS ONDULADAS DE FIBROCIMENTO</t>
  </si>
  <si>
    <t>RETIRADA   DE   COBERTURA   COM   TELHAS ONDULADAS    DE     FIBROCIMENTO     COM REAPROVEITAMENTO</t>
  </si>
  <si>
    <t>RETIRADA DE ESTRUTURA  DE  MADEIRA  PARA COBERTURA     EM     TELHA      CERÂMICA</t>
  </si>
  <si>
    <t>RETIRADA DE ESTRUTURA  DE  MADEIRA  PARA COBERTURA  EM  TELHAS  DE   FIBROCIMENTO</t>
  </si>
  <si>
    <t>RETIRADA DE ESTRUTURA METALICA</t>
  </si>
  <si>
    <t>RETIRADA DE TESOURA EM MADEIRA  COM  VÃO ATÉ 7,00m</t>
  </si>
  <si>
    <t>RETIRADA DE TESOURA EM MADEIRA  COM  VÃO ATÉ 10,00m</t>
  </si>
  <si>
    <t>RETIRADA DE TESOURA EM MADEIRA  COM  VÃO ATÉ 13,00m</t>
  </si>
  <si>
    <t xml:space="preserve">RETIRADA DE TRELICAS EM FERRO           </t>
  </si>
  <si>
    <t xml:space="preserve">RETIRADA DE CALHA OU RUFO EM ALUMÍNIO   </t>
  </si>
  <si>
    <t>RETIRADA DE CALHA EM ALVENARIA DE TIJOLO</t>
  </si>
  <si>
    <t xml:space="preserve">RETIRADA DE RIPAS                       </t>
  </si>
  <si>
    <t xml:space="preserve">RETIRADA DE CAIBROS                     </t>
  </si>
  <si>
    <t xml:space="preserve">PAVIMENTO                                        </t>
  </si>
  <si>
    <t>RETIRADA     DE     PAVIMENTAÇÃO      EM PARALELEPÍPEDO REJUNTADO COM  CIMENTO  E AREIA,       COM        REAPROVEITAMENTO</t>
  </si>
  <si>
    <t>RETIRADA     DE     PAVIMENTAÇÃO      EM PARALELEPÍPEDO  REJUNTADO  COM   ASFALTO</t>
  </si>
  <si>
    <t>RETIRADA DE PAVIMENTAÇÃO  ASFÁLTICA  COM MARTELETE PNEUMÁTICO</t>
  </si>
  <si>
    <t>RETIRADA     DE     PAVIMENTAÇÃO      EM PRÉ-MOLDADOS     DE     CONCRETO     COM REAPROVEITAMENTO</t>
  </si>
  <si>
    <t>RETIRADA  DE  MEIO  FIO   GRANITICO   OU PRÉ-MOLDADO</t>
  </si>
  <si>
    <t>DEMOLIÇÃO   DE  PAVIMENTAÇÃO   ASFÁLTICA PELO MÉTODO MANUAL</t>
  </si>
  <si>
    <t xml:space="preserve">CORTE DE ASFALTO PARA ABERTURA DE VALAS                    </t>
  </si>
  <si>
    <t>ESQUADRIAS,    FERRAGENS,    FORROS    E DIVISÓRIAS</t>
  </si>
  <si>
    <t>RETIRADA DE FOLHA DE PORTA OU JANELA</t>
  </si>
  <si>
    <t xml:space="preserve">RETIRADA DE CAIXA DE PORTA EM MADEIRA         </t>
  </si>
  <si>
    <t>RETIRADA   DE   PORTAS    OU    JANELAS, INCLUSIVE BATENTES</t>
  </si>
  <si>
    <t xml:space="preserve">RETIRADA DE ESQUADRIAS METÁLICAS          </t>
  </si>
  <si>
    <t xml:space="preserve">RETIRADA DE GRADE DE FERRO    </t>
  </si>
  <si>
    <t>RETIRADA DE FECHADURA INTERNA OU EXTERNA</t>
  </si>
  <si>
    <t>RETIRADA DE FORRO DE GESSO EM PLACAS</t>
  </si>
  <si>
    <t>RETIRADA DE FORRO DE PVC</t>
  </si>
  <si>
    <t>RETIRADA DE FORRO EM LAMBRI DE MADEIRA</t>
  </si>
  <si>
    <t>RETIRADA DE FORRO PACOTE</t>
  </si>
  <si>
    <t>RETIRADA DE FORRO EM TÁBUAS DE PINHO</t>
  </si>
  <si>
    <t>RETIRADA   DE   DIVISÓRIA    LEVE    COM REAPROVEITAMENTO</t>
  </si>
  <si>
    <t>RETIRADA   DE   DIVISÓRIA    LEVE    SEM REAPROVEITAMENTO</t>
  </si>
  <si>
    <t>RETIRADA  DE  DIVISÓRIAS  PRE-FABRICADS, GRANITO OU MÁRMORE</t>
  </si>
  <si>
    <t>CONCRETOS</t>
  </si>
  <si>
    <t xml:space="preserve">DEMOLIÇÃO MANUAL DE CONCRETO ARMADO </t>
  </si>
  <si>
    <t xml:space="preserve">DEMOLIÇÃO DE CONCRETO SIMPLES        </t>
  </si>
  <si>
    <t>DEMOLIÇÃO   DE   CONCRETO   ARMADO   COM MARTELETE PNEUMÁTICO</t>
  </si>
  <si>
    <t xml:space="preserve">DEMOLIÇÃO DE CONCRETO CELULAR              </t>
  </si>
  <si>
    <t xml:space="preserve">DEMOLIÇÃO DE LAJE PRÉ-FABRICADA           </t>
  </si>
  <si>
    <t xml:space="preserve">RETIRADA DE CAIXA PARA AR CONDICIONADO     </t>
  </si>
  <si>
    <t>RETIRADA   DE   ESTACA    EM    CONCRETO PRÉ-FABRICADO PARA CERCA</t>
  </si>
  <si>
    <t>ELETRODUTOS,  FIOS,  CABOS,  QUADROS   E LUMINÁRIAS</t>
  </si>
  <si>
    <t>RETIRADA DE  ELETRODUTO  COM   RASGO  EM ALVENARIA, D=15 A 25mm</t>
  </si>
  <si>
    <t>RETIRADA DE  ELETRODUTO  COM   RASGO  EM ALVENARIA, D=32 A 50mm</t>
  </si>
  <si>
    <t xml:space="preserve">RETIRADA DE FIAÇÃO ELETRICA       </t>
  </si>
  <si>
    <t xml:space="preserve">RETIRADA DE CABOS ELÉTRICOS             </t>
  </si>
  <si>
    <t>RETIRADA DE  LUMINÁRIA  FLUORESCENTE  DE 1 OU 2 LÂMPADAS</t>
  </si>
  <si>
    <t>RETIRADA DE  LUMINARIA  FLUORESCENTE  DE 3 OU 4 LÂMPADAS</t>
  </si>
  <si>
    <t>RETIRADA  DE  QUADRO   DE   DISTRIBUIÇÃO PARA ATÉ 06 DISJUNTORES</t>
  </si>
  <si>
    <t>RETIRADA  DE  QUADRO   DE   DISTRIBUIÇÃO PARA ATÉ 12 DISJUNTORES</t>
  </si>
  <si>
    <t>RETIRADA  DE  QUADRO   DE   DISTRIBUIÇÃO PARA ATÉ 18 DISJUNTORES</t>
  </si>
  <si>
    <t xml:space="preserve">RETIRADA DE GLOBO LEITOSO OU ARANDELA   </t>
  </si>
  <si>
    <t>PINTURA DE PAREDES E ESQUADRIAS</t>
  </si>
  <si>
    <t xml:space="preserve">REMOÇÃO DE PINTURA EXISTENTE À CAL            </t>
  </si>
  <si>
    <t>REMOÇÃO DE PINTURA EXISTENTE  COM  TINTA PVA LATEX</t>
  </si>
  <si>
    <t>REMOÇÃO DE PINTURA EXISTENTE  COM  LATEX ACRILICA</t>
  </si>
  <si>
    <t>REMOÇÃO DE PINTURA EXISTENTE À  OLEO  OU ESMALTE SINTETICO</t>
  </si>
  <si>
    <t>BOMBAS E MOTORES ELÉTRICOS</t>
  </si>
  <si>
    <t xml:space="preserve">RETIRADA DE ELETROBOMBA                 </t>
  </si>
  <si>
    <t xml:space="preserve">RETIRADA DE VENTILADOR                  </t>
  </si>
  <si>
    <t>LOUÇAS E METAIS SANITÁRIOS</t>
  </si>
  <si>
    <t>RETIRADA DE BANCADA DE PIA  EM  GRANITO, MÁRMORE OU AÇO INOX</t>
  </si>
  <si>
    <t>RETIRADA DE LOUÇA SANITÁRIA E METAIS</t>
  </si>
  <si>
    <t>VIDROS E PAINÉIS</t>
  </si>
  <si>
    <t xml:space="preserve">RETIRADA DE VIDRO SEM REAPROVEITAMENTO                       </t>
  </si>
  <si>
    <t xml:space="preserve">RETIRADA DE VIDRO COM REAPROVEITAMENTO                       </t>
  </si>
  <si>
    <t>RETIRADA   DE   TELA    EM    PVC    COM REAPROVEITAMENTO</t>
  </si>
  <si>
    <t>ESCAVAÇÕES EM VALAS E CAVAS DE FUNDAÇÃO</t>
  </si>
  <si>
    <t>ESCAVAÇÃO  MANUAL  DE  VALAS   EM   SOLO EXCETO ROCHA ATÉ 1,00m  DE  PROFUNDIDADE</t>
  </si>
  <si>
    <t>ESCAVAÇÃO  MANUAL  DE  VALAS   EM   SOLO EXCETO ROCHA ATÉ 2,00m  DE  PROFUNDIDADE</t>
  </si>
  <si>
    <t>ESCAVAÇÃO  MANUAL  DE  VALAS   EM   SOLO EXCETO ROCHA ATÉ 4,00m  DE  PROFUNDIDADE</t>
  </si>
  <si>
    <t>ESCAVAÇÃO  MANUAL  DE  VALAS   EM   SOLO EXCETO ROCHA ATÉ 6,00m  DE  PROFUNDIDADE</t>
  </si>
  <si>
    <t>ESCAVAÇÃO   MANUAL   VALAS   SOLO     DE SEGUNDA   CATEGORIA   ATÉ    2,00m    DE PROFUNDIDADE</t>
  </si>
  <si>
    <t>ESCAVAÇÃO MECÂNICA DE VALAS ATÉ 2,00 m</t>
  </si>
  <si>
    <t>ESCAVAÇÃO MECÂNICA DE VALAS ATÉ 4,00 m</t>
  </si>
  <si>
    <t>ESCAVAÇÃO EM ROCHA  C/PERFURAÇÃO  MANUAL E EXPLOSIVO ATÉ 2,00M</t>
  </si>
  <si>
    <t>ESCAVAÇÃO    EM    ROCHA    C/PERFURAÇÃO MECÂNICA   E   EXPLOSIVO    ATÉ    2,00M</t>
  </si>
  <si>
    <t>ESCAVAÇÕES EM CAMPO ABERTO</t>
  </si>
  <si>
    <t>ESCAVAÇÃO  MANUAL  CAMPO    ABERTO    EM SOLO   EXCETO   ROCHA   ATÉ   2,00m   DE PROFUNDIDADE</t>
  </si>
  <si>
    <t>ESCAVAÇÃO MANUAL  EM  CAMPO  ABERTO   EM SOLO   EXCETO   ROCHA   ATÉ   4,00m   DE PROFUNDIDADE</t>
  </si>
  <si>
    <t>ESCAVAÇÃO MANUAL EM  CAMPO   ABERTO   EM SOLO   EXCETO   ROCHA   ATÉ   6,00m   DE PROFUNDIDADE</t>
  </si>
  <si>
    <t>ESCAVAÇÃO MANUAL EM  CAMPO  ABERTO  PARA TUBULÕES</t>
  </si>
  <si>
    <t>ESCAVAÇÃO  MECÃNICA  CAMPO   ABERTO   EM SOLO   EXCETO   ROCHA   ATÉ   2,00m   DE PROFUNDIDADE</t>
  </si>
  <si>
    <t>ESCAVAÇÃO  MECÂNICA  CAMPO   ABERTO   EM SOLO EXCETO ROCHA DE  2,00  A  4,00m  DE PROFUNDIDADE</t>
  </si>
  <si>
    <t>ESCAVAÇÃO  MECÂNICA  CAMPO   ABERTO   EM SOLO EXCETO ROCHA DE  4,00  A  6,00m  DE PROFUNDIDADE</t>
  </si>
  <si>
    <t>ESCARIFICAÇÃO,   ESCAVAÇÃO   E   REMOÇÃO SOLO ATÉ 1,00 Km</t>
  </si>
  <si>
    <t>CARGA, TRANSPORTE E DESCARGA DE MATERIAL</t>
  </si>
  <si>
    <t>CARGA  MANUAL  DE  TERRA   EM   CAMINHÃO BASCULANTE</t>
  </si>
  <si>
    <t>CARGA  MANUAL  DE  ENTULHO  EM  CAMINHÃO BASCULANTE</t>
  </si>
  <si>
    <t>CARGA  MANUAL  DE  ROCHA   EM   CAMINHÃO BASCULANTE</t>
  </si>
  <si>
    <t>CARGA  MECANIZADA  COM  BOTA   FORA   DE MATERIAL ATÉ 3,00 km</t>
  </si>
  <si>
    <t>CARGA  MECANIZADA  COM  BOTA   FORA   DE MATERIAL ATÉ 5,00 km</t>
  </si>
  <si>
    <t>CARGA MECANIZADA C/BOTA FORA DE MATERIAL ATÉ 10,00 km</t>
  </si>
  <si>
    <t>CARGA  MECANIZADA  COM  BOTA   FORA   DE MATERIAL ATÉ 20,00 km</t>
  </si>
  <si>
    <t>BOTA  FORA  DE  MATERIAL   EM   CAMINHÃO BASCULANTE ATÉ 3,00 km</t>
  </si>
  <si>
    <t>BOTA  FORA  DE  MATERIAL   EM   CAMINHÃO BASCULANTE ATÉ 5,00 km</t>
  </si>
  <si>
    <t>BOTA  FORA  DE  MATERIAL   EM   CAMINHÃO BASCULANTE ATÉ 10,00 km</t>
  </si>
  <si>
    <t>BOTA  FORA  DE  MATERIAL   EM   CAMINHÃO BASCULANTE ATÉ 20,00 km</t>
  </si>
  <si>
    <t>ATERROS, REATERROS E COMPACTAÇÃO</t>
  </si>
  <si>
    <t>ATERRO  COM  EMPRÉSTIMO  DE  AREIA  PARA ATERRO       MANUALMENTE        APILOADO</t>
  </si>
  <si>
    <t>ATERRO  COM  EMPRÉSTIMO  DE  AREIA  PARA ATERRO  APILOADO  COM   COMPACTADOR   DE SOLOS TIPO PLACA</t>
  </si>
  <si>
    <t>ATERRO COM EMPRESTIMO DE  AREIA  GROSSA, APILOADO  MANUALMENTE  COM   MACO   30KG</t>
  </si>
  <si>
    <t>ATERRO COM  EMPRESTIMO  DE  AREIA  MEDIA APILOADO  MANUALMENTE   COM  MACO   30KG</t>
  </si>
  <si>
    <t>ATERRO   COM   EMPRESTIMO   DE   PIÇARRA APILOADO  MANUALMENTE  COM   MACO   30KG</t>
  </si>
  <si>
    <t>ATERRO   COM   EMPRESTIMO   DE    ARGILA (BARRO) APILOADO  MANUALMENTE  COM  MACO 30KG</t>
  </si>
  <si>
    <t>ATERRO    SEM    EMPRÉSTIMO     APILOADO MANUALMENTE COM MACO 30KG</t>
  </si>
  <si>
    <t>REATERRO DE VALAS COM APILOAMENTO MANUAL</t>
  </si>
  <si>
    <t>REATERRO DE VALAS SEM APILOAMENTO</t>
  </si>
  <si>
    <t xml:space="preserve">APILOAMENTO COM MACO 30 kg              </t>
  </si>
  <si>
    <t>COMPACTAÇÃO   VALAS   C/COMPACTADOR   DE SOLO     TIPO      PLACA      VIBRATORIA</t>
  </si>
  <si>
    <t>COMPACTAÇÃO E REGULARIZAÇÃO DE SUB-LEITO</t>
  </si>
  <si>
    <t>COMPACTAÇÃO MECÂNICA DE ATERRO</t>
  </si>
  <si>
    <t xml:space="preserve">CORTE E ATERRO COMPENSADO               </t>
  </si>
  <si>
    <t>REGULARIZAÇÃO DE TERRENO</t>
  </si>
  <si>
    <t>CAMINHO   DE   SERVIÇO   C/   FAIXA   DE 6,00m,COMPACTAÇÃO      C/      ESPESSURA 15cm,PARA ACESSO AS OBRAS E  JAZIDAS  C/ REVESTIMENTO  EM   MATERIAL   APIÇARRADO ATÉ DMT DE 1000m</t>
  </si>
  <si>
    <t xml:space="preserve">km    </t>
  </si>
  <si>
    <t>ESTRADA  DE  MANUTENÇÃO  E  OPERAÇÃO  C/ PLATAFORMA   DE   6,00m,COMPACTAÇÃO   C/ ESPESSURA 20cm,CONTROLE  TECNOLÓGICO  DE COMPACTAÇÃO E JAZIDA  C/  DMT  DE  1000m</t>
  </si>
  <si>
    <t>ESPALHAMENTO  DE  MATERIAL   PROVENIENTE DE ESCAVAÇÃO</t>
  </si>
  <si>
    <t>RETIRADA E REPOSIÇÃO DA CAMADA VEGETAL</t>
  </si>
  <si>
    <t>PERFURAÇÃO  DOS   DRENOS   DE   FUNDAÇÃO PRIMÁRIO,SECUNDÁRIO E TERCIÁRIO  COM  3" PARA ALÍVIO DA SUBPRESSÃO DO MACIÇO  CCR</t>
  </si>
  <si>
    <t>ESGOTAMENTO  C/ELETROBOMBA  ELÉTRICA  DE IMERSÃO DE 1KW ATÉ 8,00  m  PROFUNDIDADE</t>
  </si>
  <si>
    <t>ESTACA, BROCA E TUBULÃO</t>
  </si>
  <si>
    <t>ESTACA DE CONCRETO  MOLDADA  "IN  LOCO", COM DIÂMETRO DE 250 mm,  FCK=25MPa  PARA CARGA DE 20T</t>
  </si>
  <si>
    <t>ESTACA DE CONCRETO MOLDADA IN  LOCO  COM DIÂMETRO  DE   380mm,   Fck=25MPa   PARA CARGA DE 40T</t>
  </si>
  <si>
    <t xml:space="preserve">ml    </t>
  </si>
  <si>
    <t>ESTACA EM CONCRETO MOLDADA IN  LOCO  COM DIÂMETRO  DE   450mm,   FCk=25MPa   PARA CARGA DE 60T</t>
  </si>
  <si>
    <t>ESTACA TIPO  FRANKI  DE  DIÂMETRO  350mm PARA CARGA DE 55T</t>
  </si>
  <si>
    <t>ESTACA TIPO  FRANKI  DE  DIÂMETRO  400mm PARA CARGA DE 75T</t>
  </si>
  <si>
    <t>ESTACA TIPO  FRANKI  DE  DIÂMETRO  455mm PARA CARGA DE 95T</t>
  </si>
  <si>
    <t>ESTACA TIPO  FRANKI  DE  DIÂMETRO  520mm PARA CARGA DE 130T</t>
  </si>
  <si>
    <t>ESTACA TIPO  FRANKI  DE  DIÂMETRO  600mm PARA CARGA DE 170T</t>
  </si>
  <si>
    <t>ESTACA TIPO  FRANKI  DE  DIÂMETRO  700mm PARA CARGA DE 220T</t>
  </si>
  <si>
    <t>ESTACA  PRÉMOLDADA  DE  CONCRETO  MAÇICA DE DIÂMETRO 200mm PARA  CARGA  DE  20  A 25 t</t>
  </si>
  <si>
    <t>ESTACA  PREMOLDADA  DE  CONCRETO  MACIÇA DE DIÂMETRO 300mm PARA CARGA DE 40 A 45T</t>
  </si>
  <si>
    <t>ESTACA  PREMOLDADA  DE  CONCRETO  MACIÇA DE DIÂMETRO 400mm PARA CARGA DE 70 A 75T</t>
  </si>
  <si>
    <t>BROCA EM CONCRETO  ARMADO  COM  DIÂMETRO DE 200mm, Fck=20MPa INCLUSIVE PERFURAÇÃO</t>
  </si>
  <si>
    <t>BROCA EM CONCRETO  ARMADO  COM  DIÂMETRO DE 250mm, Fck=20MPa  H&lt;4,00M,  INCLUSIVE PERFURAÇÃO</t>
  </si>
  <si>
    <t>BROCA EM CONCRETO  ARMADO  COM  DIÂMETRO DE 300mm, Fck=20MPa  H&lt;4,00M,  INCLUSIVE PERFURAÇÃO</t>
  </si>
  <si>
    <t>ESTACA   PRE-FABRICADA    DE    CONCRETO REAPROVEITADA,  TIPO  PONTA  RETA   PARA CERCA,  INCLUSIVE  BLOCO   DE   FUNDAÇÃO</t>
  </si>
  <si>
    <t>ESTACA   PRÉ-FABRICADA   DE    CONCRETO, TIPO PONTA RETA  PARA  CERCA,  INCLUSIVE BLOCO DE FUNDAÇÃO</t>
  </si>
  <si>
    <t>ALVENARIAS DE PEDRA E ENROCAMENTOS</t>
  </si>
  <si>
    <t>ALVENARIA   DE   CONTENÇÃO   EM    PEDRA MARROADA  COM  ARGAMASSA  DE  CIMENTO  E AREIA, TRAÇO  1:4,  INCLUSIVE  FORMA  EM MADEIRA MISTA</t>
  </si>
  <si>
    <t>ALVENARIA     PEDRA     MARROADA     COM ARGAMASSA  DE  CIMENTO  E  AREIA   (1:4)</t>
  </si>
  <si>
    <t>ENROCAMENTO    COM    PEDRA    GRANÍTICA MARROADA JOGADA</t>
  </si>
  <si>
    <t>ENROCAMENTO  PEDRA  GRANITICA   MARROADA ARRUMADA</t>
  </si>
  <si>
    <t>LASTROS</t>
  </si>
  <si>
    <t xml:space="preserve">BRITA 19 mm APILOADA MANUALMENTE C/MACO </t>
  </si>
  <si>
    <t xml:space="preserve">BRITA 25 mm APILOADA MANUALMENTE C/MACO </t>
  </si>
  <si>
    <t xml:space="preserve">BRITA 19 mm E 25 mm COM APILOAMENTO     </t>
  </si>
  <si>
    <t xml:space="preserve">BRITA 25 mm E 38 mm COM APILOAMENTO     </t>
  </si>
  <si>
    <t xml:space="preserve">BRITA 38 mm E 50 mm COM APILOAMENTO     </t>
  </si>
  <si>
    <t xml:space="preserve">BRITA 38 mm APILOADA MANUALMENTE C/MACO </t>
  </si>
  <si>
    <t>SEIXO ROLADO APILOADO MANUALMENTE C/MACO</t>
  </si>
  <si>
    <t>LASTRO DE  CONCRETO  SIMPLES  COM  SEIXO ROLADO  SEM  BETONEIRA,   TRAÇO   1:4:8, INCLUSIVE LANÇAMENTO</t>
  </si>
  <si>
    <t xml:space="preserve">EMBASAMENTOS </t>
  </si>
  <si>
    <t>EMBASAMENTO   COM   PEDRA   MARROADA   E JUNTAS SECAS</t>
  </si>
  <si>
    <t>EMBASAMENTO    C/TIJOLO    CERÂMICO    E ARGAMASSA  DE  CIMENTO  E  AREIA   (1:6)</t>
  </si>
  <si>
    <t>EMBASAMENTO    C/TIJOLO     MAÇICO     E ARGAMASSA  DE  CIMENTO,  BARRO  E  AREIA (1:3:3)</t>
  </si>
  <si>
    <t>EMBASAMENTO    C/TIJOLO     MAÇICO     E ARGAMASSA  DE  CIMENTO  E  AREIA   (1:6)</t>
  </si>
  <si>
    <t>EMBASAMENTO    C/TIJOLO    CERÂMICO    E ARGAMASSA  DE  CIMENTO,  CAL   E   AREIA (1:1:6)</t>
  </si>
  <si>
    <t>EMBASAMENTO    C/TIJOLO     MAÇICO     E ARGAMASSA  DE  CIMENTO,  CAL   E   AREIA (1:1:6)</t>
  </si>
  <si>
    <t>ESCORAMENTO DE VALAS, CAVAS E POÇOS</t>
  </si>
  <si>
    <t>ESCORAMENTO   COMUN   DE   VALAS    TIPO CONTÍNUO   COM   PRANCHAS   DE   MADEIRA</t>
  </si>
  <si>
    <t>ESCORAMENTO   COMUM   DE   VALAS    TIPO DESCONTÍNUO  COM  PRANCHAS  DE   MADEIRA</t>
  </si>
  <si>
    <t>ENSECADEIRA  DE   MADEIRA   COM   PAREDE SIMPLES</t>
  </si>
  <si>
    <t xml:space="preserve">ENSECADEIRA DE MADEIRA COM PAREDE DUPLA               </t>
  </si>
  <si>
    <t>ENSECADEIRA PARA FUNDAÇÃO DE  PONTES  C/ RETIRADA   DE   MATERIAL   ATRAVÉS    DE COMPRESSOR INC. BOTAFORA DTM  ATÉ  1000m</t>
  </si>
  <si>
    <t>CONCRETO  ARMADO  P/BLOCO  DE   FUNDAÇÃO Fck=13,5   MPa   INCLUSIVE    LANÇAMENTO</t>
  </si>
  <si>
    <t>CONCRETO  ARMADO  P/BLOCO  DE   FUNDAÇÃO Fck=15    MPa    INCLUSIVE    LANÇAMENTO</t>
  </si>
  <si>
    <t>CONCRETO  ARMADO  P/BLOCO  DE   FUNDAÇÃO Fck=18    MPa    INCLUSIVE    LANÇAMENTO</t>
  </si>
  <si>
    <t>CONCRETO  ARMADO  P/BLOCO  DE   FUNDAÇÃO Fck=20    MPa    INCLUSIVE    LANÇAMENTO</t>
  </si>
  <si>
    <t>CONCRETO  ARMADO  P/BLOCO  DE   FUNDAÇÃO Fck=25    MPa    INCLUSIVE    LANÇAMENTO</t>
  </si>
  <si>
    <t>CONCRETO    ARMADO     PARA     SAPATAS, PILARETES    CINTAS     Fck=13,5     MPa INCLUSIVE LANÇAMENTO</t>
  </si>
  <si>
    <t>CONCRETO    ARMADO     PARA     SAPATAS, PILARETES CINTAS  Fck=15  MPa  INCLUSIVE LANÇAMENTO</t>
  </si>
  <si>
    <t>CONCRETO    ARMADO     PARA     SAPATAS, PILARETES CINTAS  Fck=18  MPa  INCLUSIVE LANÇAMENTO</t>
  </si>
  <si>
    <t>CONCRETO    ARMADO     PARA     SAPATAS, PILARETES CINTAS  Fck=20  MPa  INCLUSIVE LANÇAMENTO</t>
  </si>
  <si>
    <t>CONCRETO    ARMADO     PARA     SAPATAS, PILARETES CINTAS  Fck=25  MPa  INCLUSIVE LANÇAMENTO</t>
  </si>
  <si>
    <t>CONCRETO  CICLÓPICO  COM  30%  PEDRA  DE MÃO Fck=13,5 MPa</t>
  </si>
  <si>
    <t>CONCRETO  CICLÓPICO  COM  30%  PEDRA  DE MÃO Fck=15 MPa</t>
  </si>
  <si>
    <t>CONCRETO  CICLÓPICO  COM  30%  PEDRA  DE MÃO Fck=18 MPa</t>
  </si>
  <si>
    <t>CONCRETO  CICLÓPICO  COM  30%  PEDRA  DE MÃO Fck=20 MPa</t>
  </si>
  <si>
    <t>CONCRETO  ESTRUTURAL  COM  BETONEIRA   , FCK=15  MPA   (CASCALHINHO),   INCLUSIVE LANÇAMENTO</t>
  </si>
  <si>
    <t>CONCRETO  NÃO  ESTRUTURAL   C/BETONEIRA, TRAÇO   1:3:6,   INCLUSIVE    LANÇAMENTO</t>
  </si>
  <si>
    <t>CONCRETO  NÃO  ESTRUTURAL   S/BETONEIRA, TRAÇO   1:3:6,   INCLUSIVE    LANÇAMENTO</t>
  </si>
  <si>
    <t>LANÇAMENTO DE CONCRETO EM FUNDAÇÃO</t>
  </si>
  <si>
    <t>FORMAS</t>
  </si>
  <si>
    <t>FORMA  TÁBUA  DE  MADEIRA   MISTA   PARA FUNDAÇÃO,  COM  REAPROVEITAMENTO  DE   5 VEZES</t>
  </si>
  <si>
    <t>FORMA  TÁBUA  DE  MADEIRA   MISTA   PARA FUNDAÇÃO,  COM  REAPROVEITAMENTO  DE   3 VEZES</t>
  </si>
  <si>
    <t>FORMA EM CHAPA  COMPENSADA  RESINADA  12 mm PARA FUNDAÇÃO,  COM  REAPROVEITAMENTO DE 03 VEZES</t>
  </si>
  <si>
    <t>ARMADURAS</t>
  </si>
  <si>
    <t xml:space="preserve">ARMADURA CA-25 MÉDIA, Ø 6.3 A 10.0mm                    </t>
  </si>
  <si>
    <t xml:space="preserve">kg    </t>
  </si>
  <si>
    <t xml:space="preserve">ARMADURA CA-25 GROSSA, Ø 12.5 A 25.0mm                    </t>
  </si>
  <si>
    <t xml:space="preserve">ARMADURA CA-50 MÉDIA, Ø 6.3 A 10.0mm                   </t>
  </si>
  <si>
    <t xml:space="preserve">ARMADURA CA-50 GROSSA, Ø 12.5 A 25.0mm                   </t>
  </si>
  <si>
    <t xml:space="preserve">ARMADURA CA-60 FINA, Ø 3.4 A 6.0mm                    </t>
  </si>
  <si>
    <t xml:space="preserve">ARMADURA CA-60 MEDIA, Ø 6.4 A 9.5mm                    </t>
  </si>
  <si>
    <t>FUNDAÇÕES PARA PONTES E VIADUTOS</t>
  </si>
  <si>
    <t>CRAVAÇÃO DE ESTACA PERFIL  2I  DE  45x35 EM CHAPA DE AÇO 310x125  ESP=10mm  CARGA MÁX  60Tf  C/UTILIZAÇÃO  DE   PLATAFORMA</t>
  </si>
  <si>
    <t>CRAVAÇÃO DE ESTACA PERFIL  2I  DE  45x35 EM CHAPA DE AÇO 310x125  ESP=10mm  CARGA MÁX  60Tf  S/UTILIZAÇÃO  DE   PLATAFORMA</t>
  </si>
  <si>
    <t>CRAVAÇÃO  DE  CAMISA  METÁLICA  DE   AÇO 530x66,     D=500mm,ESP     6mm      INC GUIAS,ENCHIMENTO    DE    CONCRETO    S/ UTILIZAÇÃO DE PLATAFORMA FLUTUANTE</t>
  </si>
  <si>
    <t>CRAVAÇÃO DE CAMISA METÁLICA EM  TUBO  DE AÇO    530x66,    D=500mm,ESP6mm     INC ENCHIMENTO  DE  CONCRETO  C/  UTILIZAÇÃO DE PLATAFORMA FLUTUANTE COMPLETA</t>
  </si>
  <si>
    <t>CONFECÇÃO DE  CAMISA  METÁLICA  EM  TUBO DE  AÇO   530x66,   D=500mm,ESP6mm   INC ANÁLISE  DE  RAIO-X   E   SOLDA   FILETE CONTÍNUO EM OXI-ACETILENO</t>
  </si>
  <si>
    <t>CONFECÇÃO DE CAMISA  METÁLICA  EM  CHAPA DE  AÇO   530x66,   D=500mm,ESP6mm   INC ANÁLISE  DE  RAIO-X   E   SOLDA   FILETE CONTÍNUO EM OXI-ACETILENO</t>
  </si>
  <si>
    <t>TRATAMENTO DE  SOLO  PARA  FUNDAÇÕES  EM ESTACAS DE AREIA E  ARGAMASSA  C/  TRADO 100mm e PROF ATÉ  1,50m  PARA  ACRÉSCIMO DA  TENSÃO  ADMISSÍVEL  DO  SOLO   CONF. ESTUDO GEOTÉCNICO</t>
  </si>
  <si>
    <t>TRATAMENTO DE  SOLO  PARA  FUNDAÇÕES  EM ESTACAS DE AREIA E  ARGAMASSA  C/  TRADO 200mm e PROF ATÉ  1,50m  PARA  ACRÉSCIMO DA  TENSÃO  ADMISSÍVEL  DO  SOLO   CONF. ESTUDO GEOTÉCNICO</t>
  </si>
  <si>
    <t>TRATAMENTO DE  SOLO  PARA  FUNDAÇÕES  DE BARRAGENS    EM    CCR     COM     FUROS PRIMÁRIOS,SECUNDÁRIOS  E  TERCIÁRIOS  DE 3" COM INJEÇÃO DE CIMENTO</t>
  </si>
  <si>
    <t>EXECUÇÃO  DE  TERRA  ARMADA  ECE-PÉ   DE TALUDE 0,00&lt;H&lt;3,00m</t>
  </si>
  <si>
    <t>FORMA EM CHAPA COMPENSADA PLASTIFICADA18 mm, COM REAPROVEITAMENTO DE 05 VEZES</t>
  </si>
  <si>
    <t>FORMA EM CHAPA  COMPENSADA  RESINADA  12 mm, COM  REAPROVEITAMENTO  DE  03  VEZES</t>
  </si>
  <si>
    <t>FORMA EM CHAPA  COMPENSADA  RESINADA  14 mm, COM  REAPROVEITAMENTO  DE  03  VEZES</t>
  </si>
  <si>
    <t>FORMA CURVA COM TÁBUAS MADEIRA  MISTA  E CHAPA  COMPENSADA  RESINADA   6MM,   COM REAPROVEITAMENTO     DE     02     VEZES</t>
  </si>
  <si>
    <t>FORMA  EM  TÁBUA  MADEIRA   MISTA,   COM REAPROVEITAMENTO  DE  02   VEZES,   PARA ESTRUTURA</t>
  </si>
  <si>
    <t>FORMA  EM  TÁBUA  MADEIRA   MISTA,   COM REAPROVEITAMENTO  DE  03   VEZES,   PARA ESTRUTURA</t>
  </si>
  <si>
    <t>MONTAGEM,  DESMONTAGEM  E   REPAROS   EM FORMA PARA CONCRETAGEM</t>
  </si>
  <si>
    <t xml:space="preserve">DESMOLDAGEM DE FORMA PARA CONCRETAGEM   </t>
  </si>
  <si>
    <t>CONCRETO    ARMADO     APARENTE     PARA PRATELEIRA, RUFO E  BANCO,  FCK=20  MPA, ESPESSURA 4 cm</t>
  </si>
  <si>
    <t>CONCRETO    ARMADO     APARENTE     PARA PRATELEIRA RUFO E BANCO ESPESSURA  7  cm</t>
  </si>
  <si>
    <t>CONCRETO ARMADO APARENTE  P/PILAR,  VIGA E LAJE Fck=20 MPa  INCLUSIVE  LANÇAMENTO</t>
  </si>
  <si>
    <t>CONCRETO ARMADO APARENTE  P/PILAR,  VIGA E LAJE Fck=25 MPa  INCLUSIVE  LANÇAMENTO</t>
  </si>
  <si>
    <t>CONCRETO ARMADO PARA PILAR VIGA  E  LAJE Fck=15    MPa    INCLUSIVE    LANÇAMENTO</t>
  </si>
  <si>
    <t>CONCRETO  ARMADO  PARA  PILAR,  VIGA   E LAJE  Fck=18  MPa  INCLUSIVE  LANÇAMENTO</t>
  </si>
  <si>
    <t>CONCRETO  ARMADO  PARA  PILAR,  VIGA   E LAJE  Fck=20  MPa  INCLUSIVE  LANÇAMENTO</t>
  </si>
  <si>
    <t>CONCRETO  ARMADO  PARA  PILAR,  VIGA   E LAJE  Fck=25  MPa  INCLUSIVE  LANÇAMENTO</t>
  </si>
  <si>
    <t>CONCRETO  ARMADO  PARA  PILAR,  VIGA   E LAJE  Fck=30MPa   INCLUSIVE   LANÇAMENTO</t>
  </si>
  <si>
    <t>CONCRETO  ARMADO  PARA  PILAR,  VIGA   E LAJE  Fck=20MPa  USINADO   EM   CENTRAL, INCLUSIVE   LANÇAMENTO   E   BOMBEAMENTO</t>
  </si>
  <si>
    <t>CONCRETO  ARMADO  PARA  PILAR,  VIGA   E LAJE  Fck=25MPa  USINADO   EM   CENTRAL, INCLUSIVE   LANÇAMENTO   E   BOMBEAMENTO</t>
  </si>
  <si>
    <t>CONCRETO  ARMADO  PARA  PILAR,  VIGA   E LAJE  Fck=30MPa  USINADO   EM   CENTRAL, INCLUSIVE   LANÇAMENTO   E   BOMBEAMENTO</t>
  </si>
  <si>
    <t>CONCRETO  ARMADO  PARA  PILAR,  VIGA   E LAJE  Fck=35MPa  USINADO   EM   CENTRAL, INCLUSIVE   LANÇAMENTO   E   BOMBEAMENTO</t>
  </si>
  <si>
    <t>CONCRETO  ARMADO  PARA  PILAR,  VIGA   E LAJE  Fck=40MPa  USINADO   EM   CENTRAL, INCLUSIVE   LANÇAMENTO   E   BOMBEAMENTO</t>
  </si>
  <si>
    <t>CONCRETO  ARMADO  PARA  PILAR,  VIGA   E LAJE  Fck=45MPa  USINADO   EM   CENTRAL, INCLUSIVE   LANÇAMENTO   E   BOMBEAMENTO</t>
  </si>
  <si>
    <t>CONCRETO  ARMADO  PARA  PILAR,  VIGA   E LAJE  Fck=50MPa  USINADO   EM   CENTRAL, INCLUSIVE   LANÇAMENTO   E   BOMBEAMENTO</t>
  </si>
  <si>
    <t>CONCRETO USINADO  EM  CENTRAL  FCK=15MPa ,  INCLUSIVE  LANÇAMENTO  E  BOMBEAMENTO</t>
  </si>
  <si>
    <t>CONCRETO USINADO  EM  CENTRAL  FCK=18MPa ,  INCLUSIVE  LANÇAMENTO  E  BOMBEAMENTO</t>
  </si>
  <si>
    <t>CONCRETO USINADO  EM  CENTRAL  FCK=20MPa ,  INCLUSIVE  LANÇAMENTO  E  BOMBEAMENTO</t>
  </si>
  <si>
    <t>CONCRETO USINADO  EM  CENTRAL  FCK=25MPa ,  INCLUSIVE  LANÇAMENTO  E  BOMBEAMENTO</t>
  </si>
  <si>
    <t>CONCRETO USINADO  EM  CENTRAL  FCK=30MPa ,  INCLUSIVE  LANÇAMENTO  E  BOMBEAMENTO</t>
  </si>
  <si>
    <t>CONCRETO USINADO  EM  CENTRAL  FCK=40MPa ,  INCLUSIVE  LANÇAMENTO  E  BOMBEAMENTO</t>
  </si>
  <si>
    <t>CONCRETO  ESTRUTURAL  Fck=13,5  MPa  COM BETONEIRA      INCLUSIVE      LANÇAMENTO</t>
  </si>
  <si>
    <t>CONCRETO  ESTRUTURAL  Fck=13,5  MPa  SEM BETONEIRA      INCLUSIVE      LANÇAMENTO</t>
  </si>
  <si>
    <t>CONCRETO  ESTRUTURAL  Fck=15   MPa   COM BETONEIRA      INCLUSIVE      LANÇAMENTO</t>
  </si>
  <si>
    <t>CONCRETO  ESTRUTURAL  Fck=15   MPa   SEM BETONEIRA      INCLUSIVE      LANÇAMENTO</t>
  </si>
  <si>
    <t>CONCRETO  ESTRUTURAL  Fck=18   MPa   COM BETONEIRA      INCLUSIVE      LANÇAMENTO</t>
  </si>
  <si>
    <t>CONCRETO  ESTRUTURAL  Fck=20   MPa   COM BETONIERA      INCLUSIVE      LANÇAMENTO</t>
  </si>
  <si>
    <t>CONCRETO ARMADO PARA LAJOTAS E/OU  PECAS PRÉ-FABRICADAS,    FCK=15    MPA     COM BETONEIRA, ESP.=10 CM,  INCL.  FORMA  EM CHAPA COMPENSADA RESINADA 14MM</t>
  </si>
  <si>
    <t>LANÇAMENTO E APLICAÇAO  DE  CONCRETO  EM ESTRUTURA COM ELEVAÇAO</t>
  </si>
  <si>
    <t>LANÇAMENTO E APLICAÇAO  DE  CONCRETO  EM ESTRUTURA SEM ELEVAÇAO</t>
  </si>
  <si>
    <t>PREPARO,CARGA,TRANSPORTE,DESCARGA,LANÇAMENTO,ESPAL HAMENTO DE CONCRETO  COMPACTADO  A  ROLO C/   CONSUMO   MÉDIO   DE   CIMENTO   DE 100Kg/m3    INC.     FORNECIMENTO     DE MATERIAIS,INSUMOS  INC.   TRANSPORTE   E RESISTÊNCIA 8MPa</t>
  </si>
  <si>
    <t>LAJES E ELEMENTOS PRÉ-FABRICADOS</t>
  </si>
  <si>
    <t>LAJE PRÉ-FABRICADA  COMUM  PARA   FORRO, CAPACIDADE 200  kg/m2,  VÃO  ATÉ  5,00M, INCLUSIVE    CAPEAMENTO    C/4,00      E ESCORAMENTO</t>
  </si>
  <si>
    <t>LAJE PRÉ-FABRICADA P/  FORRO,  EM  BLOCO CERÂMICO  E  VÃO  ATÉ  5,85m  CAPACIDADE 100kg/m2   INCLSUIVE    CAPEAMENTO    C/ 4,00cm inc. Escoramento</t>
  </si>
  <si>
    <t>LAJE  PRÉ-FABRICADA  COMUM  PARA   PISO, CAPACIDADE 350  kg/m2,  VAO  ATÉ  5,00M, INCLUSIVE   CAPEAMENTO   C/4,00   CM   E ESCORAMENTO</t>
  </si>
  <si>
    <t>LAJE  PRÉ-FABRICADA  COMUM  PARA   PISO, CAPACIDADE 650  kg/m2,  VÃO  ATÉ  5,00M, INCLUSIVE   CAPEAMENTO   C/4,00   CM   E ESCORAMENTO</t>
  </si>
  <si>
    <t>LAJE TRELIÇADA  UNIDIRECIONAL  COM  30cm DE  ALTURA,  BLOCOS   EPS-ISOPOR   (BETA 25+5),  VÃO  ATÉ   8,00m   E   500kg/m2, INCLUSIVE  CAPEAMENTO  COM   5,00CM   DE ESPESURA E ESCORAMENTO</t>
  </si>
  <si>
    <t>LAJE TRELIÇADA  UNIDIRECIONAL  COM  30cm DE  ALTURA,  BLOCOS  EPS-ISOPOR,   (BETA 25+5),  VÃO  ATÉ  8,00m  E  600kg/m2  DE SOBRECARGA,  INCLUSIVE  CAPEAMENTO   COM 5,00CM DE ESPESURA E ESCORAMENTO</t>
  </si>
  <si>
    <t>LAJE TRELIÇADA UNIDIRECIONAL COM  25  cm DE  ALTURA,   BLOCOS   CERAMICOS   (BETA 20+5)  VÃO  ATÉ  6,00M  E   100   kg/m2, INCLUSIVE  CAPEAMENTO  COM   5,00CM   DE ESPESURA E ESCORAMENTOL</t>
  </si>
  <si>
    <t>LAJE TRELIÇADA  UNIDIRECIONAL  COM  21cm DE  ALTURA,  BLOCOS   EPS-ISOPOR   (BETA 16+5),  VÃO  ATÉ   6,00m   E   450kg/m2, INCLUSIVE  CAPEAMENTO  COM   5,00CM   DE ESPESURA E ESCORAMENTO</t>
  </si>
  <si>
    <t>LAJE TRELIÇADA UNIDIRECIONAL COM  21  cm DE  ALTURA,   BLOCOS   CERAMICOS   (BETA 16+5)  VÃO  ATÉ  6,00M  E   400   kg/m2, INCLUSIVE  CAPEAMENTO  COM   5,00CM   DE ESPESURA E ESCORAMENTO</t>
  </si>
  <si>
    <t>LAJE TRELIÇADA  UNIDIRECIONAL  COM  17cm DE  ALTURA,  BLOCOS   EPS-ISOPOR   (BETA 12+5),  VÃO  ATÉ  4,50m  E  350kg/m2  DE SOBRECARGA,  INCLUSIVE  CAPEAMENTO   COM 5,00CM DE ESPESURA E ESCORAMENTO</t>
  </si>
  <si>
    <t>LAJE TRELIÇADA UNIDIRECIONAL COM  17  cm DE  ALTURA,   BLOCOS   CERAMICOS   (BETA 12+5),  VÃO  ATÉ  5,00M  E  400   kg/m2, INCLUSIVE  CAPEAMENTO  COM   5,00CM   DE ESPESURA E ESCORAMENTO</t>
  </si>
  <si>
    <t xml:space="preserve">NERVURA PARA LAJE DE PISO , VÃO DE 3,00m            </t>
  </si>
  <si>
    <t>ESCORAMENTO / CIBRAMENTO</t>
  </si>
  <si>
    <t>CIMBRAMENTO  DE   MADEIRA   MISTA   PARA CASTELO D'ÁGUA</t>
  </si>
  <si>
    <t>ESCORAMENTO    METALICO    PARA     LAJE PRÉ-FABRICADA</t>
  </si>
  <si>
    <t>ESCORAMENTO EM MADEIRA  MISTA  DE  VIGAS E LAJES</t>
  </si>
  <si>
    <t>ESTRUTURA PARA PONTES E VIADUTOS</t>
  </si>
  <si>
    <t>MEIO  PÓRTICO   PRÉ-FABRICADO   CONCRETO ARMADO   TIPO   PYR    15/6    m    INC. PILAR;VIGAS;TERÇA;CALHA;MONTAGEM       E TRANSPORTE</t>
  </si>
  <si>
    <t xml:space="preserve">cj    </t>
  </si>
  <si>
    <t>PÓRTICO   PRÉ-FABRICADO   EM    CONCRETO ARMADO   TIPO   PAV    24/9    m    INC. PILAR;VIGA;TERÇA;MONTAGEM E TRANSPORTE</t>
  </si>
  <si>
    <t>PÓRTICO   PRÉ-FABRICADO   EM    CONCRETO ARMADO   TIPO   PLR    15/6    m    INC. PILAR;VIGA;TERÇA;MONTAGEM E TRANSPORTE</t>
  </si>
  <si>
    <t>PÓRTICO   PRÉ-FABRICADO   EM    CONCRETO ARMADO  TIPO   PLR/PYR   15/6   m   INC. PILAR;VIGA;TERÇA;CALHA;MONTAGEM        E TRANSPORTE</t>
  </si>
  <si>
    <t>CONFECÇÃO DE VIGAS  EM  CONCRETO  ARMADO PREMOLDADO      Fck=30MPa      INCLUSIVE LANÇAMENTO   (US&amp;B),EXCETO   ESCORAMENTO</t>
  </si>
  <si>
    <t>CONFECÇÃO E COLOCAÇÃO DE GUARD  RAIL  EM CONCRETO  ARMADO  PREMOLDADO   Fck=30MPa PARA DEFENSA DE PONTES</t>
  </si>
  <si>
    <t>CONFECÇÃO E COLOCAÇÃO  DE  GUARDA  CORPO EM    CONCRETO     ARMADO     PREMOLDADO Fck=30MPa,    INC.    TUBO    DE     AÇO GALVANIZADO  DE  21/2",   TRANSPORTE   E PINTURA ANTI-OXIDANTE PARA DEFENSA DE PONTES E VIADUTOS</t>
  </si>
  <si>
    <t>TRANSPORTE   COMERCIAL   DE   VIGAS   EM CONCRETO   ARMADO    PREMOLDADO     PARA PONTES E VIADUTOS</t>
  </si>
  <si>
    <t>LANÇAMENTO   MECÂNICO   DE   VIGAS    EM CONCRETO ARMADO SOBRE APOIOS  DE  PONTES E VIADUTOS</t>
  </si>
  <si>
    <t>ESCADA HELICOIDAL PRÉ-FABRICADA</t>
  </si>
  <si>
    <t>PILAR  EM  TUBO  PVC  ESGOTO  SERIE   R, DIÂMETRO 100MM (4"), COM  ENCHIMENTO  DE CONCRETO     ARMADO,     FCK=20      MPA</t>
  </si>
  <si>
    <t>PAREDES E PAINEIS</t>
  </si>
  <si>
    <t>ALVENARIA DE ELEVAÇÃO EM TIJOLO CERAMICO</t>
  </si>
  <si>
    <t>ALVENARIA DE ELEVAÇÃO EM  TIJOLO  MAÇICO 5 cm ASSENTADO COM ARGAMASSA DE  CIMENTO CAL E AREIA (1:2:6)</t>
  </si>
  <si>
    <t>ALVENARIA DE ELEVAÇÃO EM  TIJOLO  MAÇICO 5 cm ASSENTADO COM ARGAMASSA DE  CIMENTO E AREIA (1:4)</t>
  </si>
  <si>
    <t>ALVENARIA  DE   ELEVAÇÃO   APARENTE   EM TIJOLO  MAÇICO  10  cm   ASSENTADO   COM ARGAMASSA   DE  CIMENTO  E  AREIA  (1:4)</t>
  </si>
  <si>
    <t>ALVENARIA DE ELEVAÇÃO EM  TIJOLO  MAÇICO 10 cm ASSENTADO COM ARGAMASSA DE CIMENTO CAL E AREIA (1:2:6)</t>
  </si>
  <si>
    <t>ALVENARIA DE ELEVAÇÃO EM  TIJOLO  MAÇICO 10 cm ASSENTADO COM ARGAMASSA DE CIMENTO E AREIA (1:4)</t>
  </si>
  <si>
    <t>ALVENARIA   DE   ELEVAÇÃO   EM    TIJOLO CERÂMICO 10 cm ASSENTADO  COM  ARGAMASSA DE   CIMENTO   CAL   E   AREIA   (1:2:6)</t>
  </si>
  <si>
    <t>ALVENARIA   DE   ELEVAÇÃO   EM    TIJOLO CERÂMICO 10 cm ASSENTADO  COM  ARGAMASSA DE CIMENTO E AREIA (1:4)</t>
  </si>
  <si>
    <t>ALVENARIA  DE   ELEVAÇÃO   APARENTE   EM TIJOLO  MAÇICO  20  cm   ASSENTADO   COM ARGAMASSA  DE  CIMENTO  E  AREIA   (1:4)</t>
  </si>
  <si>
    <t>ALVENARIA DE ELEVAÇÃO EM  TIJOLO  MAÇICO 20 cm ASSENTADO COM ARGAMASSA DE CIMENTO E AREIA (1:4)</t>
  </si>
  <si>
    <t>ALVENARIA DE ELEVAÇÃO EM  TIJOLO  MAÇICO 20 cm ASSENTADO COM ARGAMASSA DE CIMENTO CAL E AREIA (1:2:6)</t>
  </si>
  <si>
    <t>ALVENARIA   DE   ELEVAÇÃO   EM    TIJOLO CERÂMICO 20 cm ASSENTADO  COM  ARGAMASSA DE   CIMENTO   CAL   E   AREIA   (1:2:6)</t>
  </si>
  <si>
    <t>ALVENARIA   DE   ELEVAÇÃO   EM    TIJOLO CERÂMICO 20 cm ASSENTADO  COM  ARGAMASSA DE CIMENTO E AREIA (1:4)</t>
  </si>
  <si>
    <t>ALVENARIA DE ELEVAÇÃO EM  TIJOLO  MAÇICO 40 cm ASSENTADO COM ARGAMASSA DE CIMENTO CAL E AREIA (1:1:6)</t>
  </si>
  <si>
    <t>COSTURA EM PAREDE COM COLOCAÇÃO  DE  AÇO CA-50 OU  CA-60  (5x60cm),  CADA  20  cm</t>
  </si>
  <si>
    <t>ELEMENTOS VAZADOS</t>
  </si>
  <si>
    <t>ELEMENTO  VAZADO  CERÂMICO   20x20   cm, ASENTADO  COM  ARGAMASSA  DE  CIMENTO  E AREIA, TRAÇO 1:4</t>
  </si>
  <si>
    <t>ELEMENTO     VAZADO     DE      CONCRETO PRÉ-FABRICADO 20x20 cm,  ASSENTADO   COM ARGAMASSA DE CIMENTO E AREIA, TRAÇO  1:4</t>
  </si>
  <si>
    <t>ELEMENTO   DE   CONCRETO   PRE-FABRICADO 33x11 cm,  ASENTADO   COM  ARGAMASSA  DE CIMENTO    E    AREIA,     TRAÇO     1:4</t>
  </si>
  <si>
    <t>ELEMENTO     VAZADO     DE      CONCRETO PRE-FABRICADO 40x40  cm,  ASSENTADO  COM ARGAMASSA DE CIMENTO E AREIA, TRAÇO  1:4</t>
  </si>
  <si>
    <t>ELEMENTO     VAZADO     DE      CONCRETO PRE-FABRICADO 50x50 cm,  ASSENTADO   COM ARGAMASSA DE CIMENTO E AREIA, TRAÇO  1:4</t>
  </si>
  <si>
    <t>ELEMENTO  VAZADO  DE  VIDRO  20x10x10cm, ASSENTADO COM  ARGAMASSA  DE  CIMENTO  E AREIA, TRAÇO 1:4</t>
  </si>
  <si>
    <t>ELEMENTO     VAZADO     DE      CONCRETO PRE-FABRICADO 10x10  cm,  ASSENTADO  COM ARGAMASSA DE CIMENTO E AREIA, TRAÇO  1:4</t>
  </si>
  <si>
    <t>ALVENARIA DE ELEVAÇÃO EM PEDRA</t>
  </si>
  <si>
    <t>ALVENARIA   PEDRA   GRANÍTICA   FACEJADA APARENTE,  ASSENTADA  COM  ARGAMASSA  DE CIMENTO    E    AREIA,     TRAÇO     1:4</t>
  </si>
  <si>
    <t>ALVENARIA  DE  ELEVAÇÃO  EM   BLOCO   DE CONCRETO</t>
  </si>
  <si>
    <t>ALVENARIA   EM   BLOCO    DE    CONCRETO (09X19X39CM),  ASSENTADO  COM  ARGAMASSA DE  CIMENTO  E  AREIA  (1:4),   ESP.=9CM</t>
  </si>
  <si>
    <t>ALVENARIA   EM   BLOCO    DE    CONCRETO (14X19X39CM),  ASSENTADO  COM  ARGAMASSA DE  CIMENTO  E  AREIA  (1:4),  ESP.=14CM</t>
  </si>
  <si>
    <t>ALVENARIA   EM   BLOCO    DE    CONCRETO (19X19X39CM),  ASSENTADO  COM  ARGAMASSA DE  CIMENTO  E  AREIA  (1:4),  ESP.=19CM</t>
  </si>
  <si>
    <t>ALVENARIA EM TIJOLO DE VIDRO</t>
  </si>
  <si>
    <t>ALVENARIA EM BLOCO DE  VIDRO  19x19x8cm, ASSENTADOS  COM   ARGAMASSA   ESTRUTURAL PARA BLOCOS DE VIDRO</t>
  </si>
  <si>
    <t>DIVISÓRIAS</t>
  </si>
  <si>
    <t>DIVISÓRIA EM PAINEL DIVILUX  SEM  VIDRO, MONTANTE/RODAPE   SIMPLES,   PERFIL   DE ALUMINIO   (FORNECIMENTO   E   MONTAGEM)</t>
  </si>
  <si>
    <t>DIVISÓRIA COM BANDEIRA, PAINEL  PVC  SEM VIDRO,  MONTANTE/RODAPE  DUPLO,   PERFIL DE ALUMINIO  (FORNECIMENTO  E  MONTAGEM)</t>
  </si>
  <si>
    <t>DIVISÓRIA EM  GRANITO  CINZA  ANDORINHA, POLIDO  NAS  DUAS  FACES,  ESP.=2,0  cm, INCLUSIVE ASSENTAMENTO</t>
  </si>
  <si>
    <t>DIVISÓRIA   EM    MÁRMORE    ACINZENTADO POLÍDO  NAS  DUAS   FACES,   ESP.=3,0cm, INCLUSIVE ASSENTAMENTO</t>
  </si>
  <si>
    <t>PAREDE DRYWALL EM GESSO  ACARTONADO  SEM EMASSAMENTO,  COM  ISOLAMENTO   ACÚSTICO DE LÃ DE VIDRO, ESP.=95mm (FORNECIMENTO E MONTAGEM)</t>
  </si>
  <si>
    <t>PORTA PRONTA DE PVC PARA  DIVISÓRIA  PVC COM  GUARNIÇOES  REGULAVEIS,   INCLUSIVE FERRAGENS  (FORNECIMENTO   E   MONTAGEM)</t>
  </si>
  <si>
    <t>PORTA   PRONTA    PARA    DRYWALL    COM TRATAMENTO  ACÚSTICO  DE  LÃ  DE  VIDRO, INCLUSIVE  FERRAGENS   (FORNECIMENTO   E MONTAGEM)</t>
  </si>
  <si>
    <t>MONTAGEM  DE   DIVISÓRIA   REAPROVEITADA COM   BANDEIRA   SEM    VIDRO,    RODAPE SIMPLES, PERFIL DE ALUMINIO</t>
  </si>
  <si>
    <t>PAINEIS DE GESSO E DE MADEIRA</t>
  </si>
  <si>
    <t>PAREDE  INTERNA  ACÚSTICA   EM   PAINÉIS PRÉ-FABRICADOS  EM  GESSO  C/8   cm   DE ESPESSURA</t>
  </si>
  <si>
    <t>PAREDE INTERNA EM PAINÉIS PRÉ-FABRICADOS  EM  GESSO  C/8   cm   DE ESPESSURA</t>
  </si>
  <si>
    <t xml:space="preserve">PAREDE EM TÁBUAS DE MAÇARANDUBA        </t>
  </si>
  <si>
    <t>VERGAS E CONTRA-VERGAS</t>
  </si>
  <si>
    <t>VERGA   RETA    EM    CONCRETO    ARMADO PRE-FABRICADA - 10X15CM</t>
  </si>
  <si>
    <t>CONTRA-VERGA  RETA  EM  CONCRETO  ARMADO PRE-FABRICADA - 10X15CM</t>
  </si>
  <si>
    <t>ESTRUTURAS DE  MADEIRA,  METALICA  E  DE ALUMINIO</t>
  </si>
  <si>
    <t>ESTRUTURA  PONTALETADA  DE  MADEIRA   EM MASSARANDUBA PARA  COBERTURA  COM  TELHA CERÂMICA TIPO COLONIAL</t>
  </si>
  <si>
    <t>ESTRUTURA  DE  MADEIRA  EM  MASSARANDUBA PARA COBERTURA COM TELHA  CERÂMICA  TIPO COLONIAL,    APOIADA    SOBRE    PAREDES</t>
  </si>
  <si>
    <t>ESTRUTURA  DE  MADEIRA  EM  MASSARANDUBA PARA COBERTURA COM TELHA  CERÂMICA  TIPO COLONIAL - CASA POPULAR</t>
  </si>
  <si>
    <t>ESTRUTURA  DE  MADEIRA  PONTALETADA   EM MASSARANDUBA PARA  COBERTURA  COM  TELHA EM FIBROCIMENTO</t>
  </si>
  <si>
    <t>ESTRUTURA  DE  MADEIRA  EM  MASSARANDUBA PARA    COBERTURA    COM    TELHA     EM FIBROCIMENTO,  APOIADA   SOBRE   PAREDES</t>
  </si>
  <si>
    <t>ESTRUTURA REAPROVEITADA  PONTALETADA  DE MADEIRA   PARA   COBERTURA   EM    TELHA CERÂMICA TIPO  COLONIAL,  APOIADA  SOBRE PAREDES</t>
  </si>
  <si>
    <t>ESTRUTURA REAPORVEITADA  PONTALETADA  DE MADEIRA   PARA   COBERTURA   EM    TELHA FIBROCIMENTO,  APOIADA   SOBRE   PAREDES</t>
  </si>
  <si>
    <t>ESTRUTURA  PONTALETADA  DE  MADEIRA   EM MASSARANDUBA  PARA  COBERTURA  EM  TELHA DE ALUMÍNIO OU PLÁSTICA</t>
  </si>
  <si>
    <t>ESTRUTURA METALICA  DE  AÇO  TIPO  FINK, INCLUSIVE   MONTAGEM,   VÃO    DE    20m</t>
  </si>
  <si>
    <t>ESTRUTURA METALICA  DE  AÇO  TIPO  FINK, INCLUSIVE   MONTAGEM,   VÃO    DE    30m</t>
  </si>
  <si>
    <t>ESTRUTURA METALICA  DE  AÇO  TIPO  FINK, INCLUSIVE   MONTAGEM,   VÃO    DE    40m</t>
  </si>
  <si>
    <t>ESTRUTURA  METALICA  DE  AÇO  EM   ARCO, INCLUSIVE   MONTAGEM,   VÃO    DE    20m</t>
  </si>
  <si>
    <t>ESTRUTURA  METALICA  DE  AÇO  EM   ARCO, INCLUSIVE   MONTAGEM,   VÃO    DE    30m</t>
  </si>
  <si>
    <t>ESTRUTURA  METALICA  DE  AÇO  EM   ARCO, INCLUSIVE   MONTAGEM,   VÃO    DE    40m</t>
  </si>
  <si>
    <t>ESTRUTURA    ESPACIAL    DE    ALUMINIO, INCLUSIVE   MONTAGEM,   VÃO    DE    20m</t>
  </si>
  <si>
    <t>ESTRUTURA    ESPACIAL    DE    ALUMINIO, INCLUSIVE   MONTAGEM,   VÃO    DE    30m</t>
  </si>
  <si>
    <t>ESTRUTURA    ESPACIAL    DE    ALUMINIO, INCLUSIVE   MONTAGEM,   VÃO    DE    40m</t>
  </si>
  <si>
    <t>TESOURA DE MADEIRA EM  MASSARANDUBA  COM VÃO ATÉ 13,00  m,   INCLUSIVE  FERRAGENS</t>
  </si>
  <si>
    <t>TESOURA DE MADEIRA EM  MASSARANDUBA  COM VÃO ATÉ 10,00  m,   INCLUSIVE  FERRAGENS</t>
  </si>
  <si>
    <t>TESOURA DE MADEIRA EM  MASSARANDUBA  COM VÃO ATÉ  7,00  m,   INCLUSIVE  FERRAGENS</t>
  </si>
  <si>
    <t>MÃO FRANCESA DE MADEIRA EM  MASSARANDUBA BENEFICIADA COM 1,20m, FIXADA NA  PAREDE</t>
  </si>
  <si>
    <t>TELHAS</t>
  </si>
  <si>
    <t>COBERTURA   COM   TELHA   DE    ALUMINIO ONDULADA,  ESP.=0,4mm,    FIXADA   SOBRE TERÇA METALICA</t>
  </si>
  <si>
    <t>COBERTURA   COM   TELHA   DE    ALUMINIO ONDULADA,  ESP.=0,5mm,    FIXADA   SOBRE TERÇA METALICA</t>
  </si>
  <si>
    <t>COBERTURA   COM   TELHA   DE    ALUMINIO ONDULADA,   ESP.=0,7mm,   FIXADA   SOBRE TERÇA METALICA</t>
  </si>
  <si>
    <t>COBERTURA  COM   TELHA   CERÂMICA   TIPO COLONIAL DE 1ª QUALIDADE</t>
  </si>
  <si>
    <t>COBERTURA  COM  TELHA  CERÂMICA   BRANCA TIPO   COLONIAL    DE    1ª    QUALIDADE</t>
  </si>
  <si>
    <t>COBERTURA  COM   TELHA   CERÂMICA   TIPO COLONIAL DE 2ª QUALIDADE</t>
  </si>
  <si>
    <t>COBERTURA  COM   TELHA   CERÂMICA   TIPO COLONIAL REAPROVEITADA</t>
  </si>
  <si>
    <t>COBERTURA   COM   TELHA   ONDULADA    DE FIBROCIMENTO   TIPO    COB,    ESP.=6mm, FIXADA   SOBRE   TERÇA    DE    MADEIRA, EXCLUSIVE CUMEEIRA</t>
  </si>
  <si>
    <t>COBERTURA   COM   TELHA   ONDULADA    DE FIBROCIMENTO   TIPO    COB,    ESP.=6mm, REAPROVEITADA</t>
  </si>
  <si>
    <t>COBERTURA  COM  TELHA  DE   FIBROCIMENTO TIPO  KALHETA  49  OU  SIMILAR,   FIXADA SOBRE  TERÇA   DE   MADEIRA,   EXCLUSIVE CUMEEIRA</t>
  </si>
  <si>
    <t>COBERTURA  COM  TELHA  DE   FIBROCIMENTO TIPO  KALHETÃO  90  OU  SIMILAR,  FIXADA SOBRE  TERÇA   DE   MADEIRA,   EXCLUSIVE CUMEEIRA</t>
  </si>
  <si>
    <t>COBERTURA  COM  TELHA  DE   FIBROCIMENTO TIPO MAXIPLAC,  ESP.=6mm,  FIXADA  SOBRE TERÇA  DE  MADEIRA,  EXCLUSIVE  CUMEEIRA</t>
  </si>
  <si>
    <t>COBERTURA  COM  TELHA  DE   FIBROCIMENTO TIPO MAXIPLAC,  ESP.=8mm,  FIXADA  SOBRE TERÇA  DE  MADEIRA,  EXCLUSIVE  CUMEEIRA</t>
  </si>
  <si>
    <t>COBERTURA COM TELHA  ECOLÓGICA  ONDULINE FIXADA   SOBRE   TERÇA    DE    MADEIRA, EXCLUSIVE CUMEEIRA</t>
  </si>
  <si>
    <t>COBERTURA    COM    TELHA    DE    VIDRO FRANCESA,       INCLUSIVE        FIXAÇÃO</t>
  </si>
  <si>
    <t>COBERTURA  EM  TELHA  DE  POLICARBONATO, ESP.=8mm,       INCLUSIVE        FIXAÇÃO</t>
  </si>
  <si>
    <t>COBERTURA  EM  PLACA  DE  POLICARBONATO, ESP.=4mm,       INCLUSIVE        FIXAÇÃO</t>
  </si>
  <si>
    <t>COBERTURA COM TELHA  ONDULADA  EM  FIBRA DE  VIDRO   TRANSPARENTE   OU   COLORIDA FIXADA SOBRE MADEIRA.</t>
  </si>
  <si>
    <t>TELHA CERÂMICA DE 1ª TIPO COLONIAL</t>
  </si>
  <si>
    <t xml:space="preserve">TELHA CERÂMICA DE 2ª TIPO COLONIAL </t>
  </si>
  <si>
    <t xml:space="preserve">TELHA VIDRO TIPO FRANCESA (38X24cm)                                             </t>
  </si>
  <si>
    <t>CUMEEIRAS E EMBOÇAMENTOS</t>
  </si>
  <si>
    <t>CUMEEIRA  NORMAL  DE  FIBROCIMENTO  PARA TELHA TIPO COB, ESP.=6mm,  FIXADA  SOBRE TERÇA DE MADEIRA</t>
  </si>
  <si>
    <t>CUMEEIRA  NORMAL  DE  FIBROCIMENTO  PARA TELHA  TIPO  KALHETA  49   OU   SIMILAR, FIXADA   SOBRE    TERÇA    DE    MADEIRA</t>
  </si>
  <si>
    <t>CUMEEIRA  NORMAL  DE  FIBROCIMENTO  PARA TELHA TIPO KALHETÃO OU  SIMILAR,  FIXADA SOBRE TERÇA DE MADEIRA</t>
  </si>
  <si>
    <t>CUMEEIRA  NORMAL  DE  FIBROCIMENTO  PARA TELHA  TIPO   MAXIPLAC,   FIXADA   SOBRE TERÇA DE MADEIRA</t>
  </si>
  <si>
    <t>CUMEEIRA  NORMAL  PARA  TELHA  ECOLÓGICA ONDULINE, FIXADA SOBRE TERÇA DE  MADEIRA</t>
  </si>
  <si>
    <t>CALHAS, RUFOS E ESCADA DE ACESSO</t>
  </si>
  <si>
    <t>CALHA EM  ALVENARIA  DE  TIJOLO  MAÇICO, ESP.=10cm,  ARGAMASSA   DE   CIMENTO   E AREIA,   (1:3),   IMPERMEABILIZADA   COM SIKA 1</t>
  </si>
  <si>
    <t>CALHA EM CHAPA DE ALUMÍNIO  COM  LARGURA de   0,60m   E   ESPESSURA   DE    0,8mm</t>
  </si>
  <si>
    <t>CALHA EM CHAPA DE ALUMÍNIO  COM  LARGURA de   1,00m   E   ESPESSURA   DE    0,8mm</t>
  </si>
  <si>
    <t>CALHA  PLUVIAL  DE  BEIRAL,   Ø   125mm, SEMI-CIRCULAR  DE  PVC   RIGIDO,   LINHA AQUAPLUV, TIGRE  OU  SIMILAR,  EXCLUSIVE CONDUTOR</t>
  </si>
  <si>
    <t>CONDUTOR PARA CALHA PLUVIAL  DE  BEIRAL, Ø 125mm, SEMI-CIRCULAR  DE  PVC  RIGIDO, LINHA   AQUAPLUV,   TIGRE   OU   SIMILAR</t>
  </si>
  <si>
    <t>RUFO EM CHAPA DE  ALUMÍNIO  COM  LARGURA de   0,30m   E   ESPESSURA   DE    0,5mm</t>
  </si>
  <si>
    <t>RUFO  EM  CONCRETO  PRE-FABRICADO,   COM L=25cm  E  ESP.=3,0cm,   ASSENTADO   COM ARGAMASSA  DE  CIMENTO  E  AREIA   (1:3)</t>
  </si>
  <si>
    <t>EMBOÇAMENTO DE CUMEEIRA  PARA  COBERTURA EM TELHA CERÂMICA TIPO     COLONIAL     TRAÇO      (1:2:9)</t>
  </si>
  <si>
    <t>EMBOÇAMENTO   DE   ÚLTIMA    FIADA    DE COBERTURA   EM   TELHA   CERÂMICA   TIPO COLONIAL TRAÇO (1:2:9)</t>
  </si>
  <si>
    <t>ESCADA   TIPO   MARINHEIRO,   EM   BARRA REDONDA  LAMINADA,  Ø  5/8"   (15,88mm), INCLUSIVE        FIXAÇÃO,        PINTURA ANTI-CORROSIVA E ACABAMENTO  EM  ESMALTE SINTETICO</t>
  </si>
  <si>
    <t>PEÇAS DE MADEIRAS</t>
  </si>
  <si>
    <t xml:space="preserve">BARROTE EM MASSARANDUBA (3"x3")           </t>
  </si>
  <si>
    <t xml:space="preserve">CAIBRO EM MADEIRA REGIONAL              </t>
  </si>
  <si>
    <t xml:space="preserve">CAIBRO EM MASSARANDUBA                 </t>
  </si>
  <si>
    <t xml:space="preserve">FRECHAL EM MASSARANDUBA (2"x3")           </t>
  </si>
  <si>
    <t xml:space="preserve">LINHA EM MASSARANDUBA (3"x4")           </t>
  </si>
  <si>
    <t xml:space="preserve">LINHA EM MASSARANDUBA (3"x5")           </t>
  </si>
  <si>
    <t xml:space="preserve">LINHA EM MASSARANDUBA (3"x6")           </t>
  </si>
  <si>
    <t xml:space="preserve">LINHA EM MASSARANDUBA (3"X8")           </t>
  </si>
  <si>
    <t xml:space="preserve">RIPA EM MADEIRA REGIONAL                </t>
  </si>
  <si>
    <t xml:space="preserve">RIPA EM MASSARANDUBA            </t>
  </si>
  <si>
    <t>PILAR  EM   MASSARANDUBA   (3"x4")   COM 3,50m, INCLUSIVE BLOCO  DE  FUNDAÇÃO  EM CONCRETO    SIMPLES,     TRAÇO     1:4:8</t>
  </si>
  <si>
    <t>INSTALAÇÕES GERAIS</t>
  </si>
  <si>
    <t>CABOS</t>
  </si>
  <si>
    <t>CABO COBRE NU 1KV SEÇÃO 6 mm2</t>
  </si>
  <si>
    <t xml:space="preserve">CABO COBRE NU 1KV SEÇÃO 10 mm2              </t>
  </si>
  <si>
    <t xml:space="preserve">CABO COBRE NU 1KV SEÇÃO 16 mm2              </t>
  </si>
  <si>
    <t xml:space="preserve">CABO COBRE NU SEÇÃO 35 mm2              </t>
  </si>
  <si>
    <t>CABO COBRE NU 1KV 1#70MM2</t>
  </si>
  <si>
    <t xml:space="preserve">CABO COBRE NU SEÇÃO 120 mm2              </t>
  </si>
  <si>
    <t xml:space="preserve">CABO COBRE NU SEÇÃO 240 mm2              </t>
  </si>
  <si>
    <t>CABO NU COBRE 35,00MM2 2A MD</t>
  </si>
  <si>
    <t>CABO PLANO CU 750V 2#1,50MM2</t>
  </si>
  <si>
    <t>CABO ISOL DE COBRE  3X2,5MM2  P/  SUBIDA POSTE</t>
  </si>
  <si>
    <t>CABO ELET  NU  COBRE  25,00MM2  07  FIOS MEIO DURO</t>
  </si>
  <si>
    <t>CABO AÇO DE COBREADO  120mm2</t>
  </si>
  <si>
    <t>CABO NU ALUMÍNIO CAA 4AWG</t>
  </si>
  <si>
    <t>CABO AÇO DE COBREADO  240mm2</t>
  </si>
  <si>
    <t>CABO ALUMÍNIO NU 10mm2 50A</t>
  </si>
  <si>
    <t>CABO MULTIPLEXADO AS AL 1KV 4#25mm2 NI</t>
  </si>
  <si>
    <t>CABO MULTIPLEXADO AS AL 1KV 4#35MM2 NI</t>
  </si>
  <si>
    <t>CABO MULTIPLEXADO AS AL 1KV 4#50MM2 NI</t>
  </si>
  <si>
    <t>CABO MULTIPLEXADO AS AL 1KV 4#70mm2 NI</t>
  </si>
  <si>
    <t>CABO   MULTIPLEXADO   PE   NEUTRO    ISO 2x16mm2 1KV</t>
  </si>
  <si>
    <t>CABO  PARA  INSTALAÇÃO  ELÉTRICA   SEÇÃO 2,5 mm2</t>
  </si>
  <si>
    <t>CABO PARA INSTALAÇÃO  ELÉTRICA  SEÇÃO  4 mm2</t>
  </si>
  <si>
    <t>CABO PARA INSTALAÇÃO  ELÉTRICA  SEÇÃO  6 mm2</t>
  </si>
  <si>
    <t>CABO PARA INSTALAÇÃO ELÉTRICA  SEÇÃO  10 mm2</t>
  </si>
  <si>
    <t>CABO PARA INSTALAÇÃO ELÉTRICA  SEÇÃO  16 mm2</t>
  </si>
  <si>
    <t>CABO PARA INSTALAÇÃO ELÉTRICA  SEÇÃO  25 mm2</t>
  </si>
  <si>
    <t>CABO PARA INSTALAÇÃO ELÉTRICA  SEÇÃO  35 mm2</t>
  </si>
  <si>
    <t>CABO PARA INSTALAÇÃO ELÉTRICA  SEÇÃO  50 mm2</t>
  </si>
  <si>
    <t>CABO PARA INSTALAÇÃO ELÉTRICA  SEÇÃO  70 mm2</t>
  </si>
  <si>
    <t>CABO PARA INSTALAÇÃO ELÉTRICA  SEÇÃO  95 mm2</t>
  </si>
  <si>
    <t>CABO  PARA  INSTALAÇÃO  ELÉTRICA   SEÇÃO 120 mm2</t>
  </si>
  <si>
    <t>CABO  PARA  INSTALAÇÃO  ELÉTRICA   SEÇÃO 150 mm2</t>
  </si>
  <si>
    <t>CABO  PARA  INSTALAÇÃO  ELÉTRICA   SEÇÃO 185 mm2</t>
  </si>
  <si>
    <t>CABO  PARA  INSTALAÇÃO  ELÉTRICA   SEÇÃO 240 mm2</t>
  </si>
  <si>
    <t>CABO  PARA  INSTALAÇÃO  ELÉTRICA   SEÇÃO 300 mm2</t>
  </si>
  <si>
    <t>CABO FLEXÍVEL PP 2x2,5mm2 1KV</t>
  </si>
  <si>
    <t>CAIXAS E CHAVES</t>
  </si>
  <si>
    <t>CAIXA  DE  MEDIÇÃO   MONOFÁSICA   PADRÃO COSERN  EM  ACRÍLICO  INCLUSIVE  FIXAÇÃO</t>
  </si>
  <si>
    <t>CAIXA  DE   MEDIÇÃO   TRIFÁSICA   PADRÃO COSERN  EM  ACRÍLICO  INCLUSIVE  FIXAÇÃO</t>
  </si>
  <si>
    <t xml:space="preserve">CAIXA PLÁSTICA (4"x2")                  </t>
  </si>
  <si>
    <t xml:space="preserve">CAIXA PLÁSTICA (4"x4")                  </t>
  </si>
  <si>
    <t xml:space="preserve">CAIXA PLÁSTICA OCTOGONAL (4"x4")        </t>
  </si>
  <si>
    <t xml:space="preserve">CHAVE AUTOMÁTICA DE BOIA P/ELETROBOMBA  </t>
  </si>
  <si>
    <t xml:space="preserve">CHAVE MAGNÉTICA COM CÉLULA FOTOELÉTRICA   </t>
  </si>
  <si>
    <t>CHAVE MAGNÉTICA NF IL PUBL  2X60A 220V</t>
  </si>
  <si>
    <t>CHAVE MAGNÉTICA NF IL PUBL  2X30A 220V</t>
  </si>
  <si>
    <t>CHAVE  SECCIONADORA  TRIPOLAR  C/  PORTA FUSIVEIS   NH,   MANOBRA    C/    CARGA, 125A/500V, TIPO  S37  SIEMENS  OU  EQUIV</t>
  </si>
  <si>
    <t>CHAVE SECCIONADORA UNIPOLAR DE 400A</t>
  </si>
  <si>
    <t>CHAVE SECCIONADORA TRIPOLAR DE 400A</t>
  </si>
  <si>
    <t>CHAVE ELETROMAGNÉTICA 380V 3x60A</t>
  </si>
  <si>
    <t>CHAVE DE ILUMINAÇÃO MAG 2x30A</t>
  </si>
  <si>
    <t>CAIXA  DE  PASSAGEM  EM   ALVENARIA   DE TIJOLO    MACIÇO    10CM,    60x60x60cm, INCLUSIVE REVESTIMENTO,  TAMPA  CONCRETO E FUNDO DE BRITA</t>
  </si>
  <si>
    <t>CONJUNTOS  DE  INTERRUPTOR;  TOMADAS   E ILUMINAÇÃO</t>
  </si>
  <si>
    <t>CONJUNTO ARSTOP  PARA  AR  CONDICIONADO, 25A</t>
  </si>
  <si>
    <t>CONJUNTO   INTERRUPTOR   CORRENTE    C/1 SEÇÃO SIMPLES 10A, 250V</t>
  </si>
  <si>
    <t>CONJUNTO   INTERRUPTOR   CORRENTE    C/2 SEÇÕES SIMPLES 10A, 250V</t>
  </si>
  <si>
    <t>CONJUNTO   INTERRUPTOR   CORRENTE    C/3 SEÇÕES SIMPLES 10A, 250V</t>
  </si>
  <si>
    <t>CONJUNTO   INTERRUPTOR   PULSADOR   PARA CAMPAINHA    RESIDENCIAL    10A,    250V</t>
  </si>
  <si>
    <t>CONJUNTO   INTERRUPTOR   PULSADOR   PARA CAMPAINHA     ESCOLAR     10A,      250V</t>
  </si>
  <si>
    <t>CONJUNTO INTERRUPTOR 1 TECLA  SIMPLES  E TOMADA    DE    CORRENTE    10A,    250V</t>
  </si>
  <si>
    <t>CONJUNTO INTERRUPTOR THREE-WAY PARA DUAS SEÇÕES10A, 250V</t>
  </si>
  <si>
    <t>CONJUNTO   INTERRUPTOR    TECLA    DUPLA BIPOLAR     SIMPLES,      20A,      250V</t>
  </si>
  <si>
    <t>CONJUNTO INTERRUPTOR  01  TECLA  BIPOLAR PARALELO, 20A, 250V</t>
  </si>
  <si>
    <t>CONJUNTO   INTERRUPTOR   CORRENTE    C/1 TECLA    EM    PARALELO    10A,     250V</t>
  </si>
  <si>
    <t>CONJUNTO  INTERRUPTOR  02   SEÇÕES,   01 SIMPLES  E  OUTRA  PARALELO  10A,   250V</t>
  </si>
  <si>
    <t>CONJUNTO   INTERRUPTOR   FOUR-WAY   PARA DUAS    SEÇÕES,10A    POR    SECÇÃO,250V</t>
  </si>
  <si>
    <t>CONJUNTO INTERRUPTOR THREE-WAY PARA TRÊS SEÇÕES,10A        POR        SECÇÃO,250V</t>
  </si>
  <si>
    <t>CONJUNTO TOMADA  DE  CORRENTE  UNIVERSAL MONOFÁSICA     2P+T,      10A,      250V</t>
  </si>
  <si>
    <t xml:space="preserve">CONJUNTO TOMADA DE CORRENTE TRIPOLAR    </t>
  </si>
  <si>
    <t>CONJUNTO TOMADA  DE  CORRENTE  UNIVERSAL TRIFÁSICA 2P+T, 10A, 250V</t>
  </si>
  <si>
    <t>CONJUNTO   02   TOMADAS   DE    CORRENTE DISTANCIADAS   2P+T    ,    10A,    250V</t>
  </si>
  <si>
    <t>CONJUNTO   ILUMINAÇÃO    EXTERNA    TIPO PÉTALA  COM   01   LUMINÁRIA   C/LÂMPADA VAPOR  DE  MERCÚRIO  DE  250  W,   POSTE CÔNICO EM CONCRETO ARMADO E FIAÇÃO ATÉ BASE</t>
  </si>
  <si>
    <t>CONJUNTO   ILUMINAÇÃO    EXTERNA    TIPO PÉTALA  COM  02  LUMINÁRIAS   C/LÂMPADAS VAPOR  DE  MERCÚRIO  DE  250  W,   POSTE CÔNICO EM CONCRETO ARMADO E FIAÇÃO ATÉ BASE</t>
  </si>
  <si>
    <t>CONJUNTO   ILUMINAÇÃO    EXTERNA    TIPO PÉTALA  COM  03  LUMINÁRIAS   C/LÂMPADAS VAPOR  DE  MERCÚRIO  DE  250  W,   POSTE CÔNICO EM CONCRETO ARMADO E FIAÇÃO ATÉ BASE</t>
  </si>
  <si>
    <t>CONJUNTO   ILUMINAÇÃO    EXTERNA    TIPO PÉTALA  COM  04  LUMINÁRIAS   C/LÂMPADAS VAPOR  DE  MERCÚRIO  DE  250  W,   POSTE CÔNICO EM CONCRETO ARMADO E FIAÇÃO ATÉ BASE</t>
  </si>
  <si>
    <t>CONJUNTO   ILUMINAÇÃO    EXTERNA    TIPO PÉTALA  COM  04  LUMINÁRIAS   C/LÂMPADAS VAPOR DE MERCÚRIO  DE  250  W  E  FIAÇÃO ATÉ A BASE SEM POSTE</t>
  </si>
  <si>
    <t>CONJUNTO ILUMINAÇÃO  ORNAMENTAL  EXTERNA TIPO OVNI COM LÂMPADA DE  125  W,  POSTE GALVANIZADO E REATOR</t>
  </si>
  <si>
    <t>PROJETOR BLINDADO COM  LÂMPADA  HALOGENA DE  150  W,  INCLUSIVE  ACESSÓRIOS  PARA INSTALAÇÃO   E    PARTIDA    COM    RELÊ FOTOELÉTRICO</t>
  </si>
  <si>
    <t>ELETRODUTOS E CONEXÕES</t>
  </si>
  <si>
    <t>ELETRODUTO   TIPO   CONDULETE   DE   PVC DIÂMETRO   1/2",    INCLUSIVE    FIXAÇÃO</t>
  </si>
  <si>
    <t>ELETRODUTO    PVC    ROSCÁVEL     RÍGIDO DIÂMETRO 20 mm (1/2") INCLUSIVE CONEXÕES</t>
  </si>
  <si>
    <t>ELETRODUTO    PVC    ROSCÁVEL     RÍGIDO DIÂMETRO 25 mm (3/4") INCLUSIVE CONEXÕES</t>
  </si>
  <si>
    <t>ELETRODUTO    PVC    ROSCÁVEL     RÍGIDO DIÂMETRO 32 mm (1")  INCLUSIVE  CONEXÕES</t>
  </si>
  <si>
    <t>ELETRODUTO    PVC    ROSCÁVEL     RÍGIDO DIÂMETRO  40  mm  (1   1/4")   INCLUSIVE CONEXÕES</t>
  </si>
  <si>
    <t>ELETRODUTO    PVC    ROSCÁVEL     RÍGIDO DIÂMETRO  50  mm  (1   1/2")   INCLUSIVE CONEXÕES</t>
  </si>
  <si>
    <t>ELETRODUTO    PVC    ROSCÁVEL     RÍGIDO DIÂMETRO 60 mm (2")  INCLUSIVE  CONEXÕES</t>
  </si>
  <si>
    <t>ELETRODUTO    PVC    ROSCÁVEL     RÍGIDO DIÂMETRO  75  mm  (2   1/2")   INCLUSIVE CONEXÕES</t>
  </si>
  <si>
    <t>ELETRODUTO    PVC    ROSCÁVEL     RÍGIDO DIÂMETRO 85 mm (3")  INCLUSIVE  CONEXÕES</t>
  </si>
  <si>
    <t>ELETRODUTO    PVC    ROSCÁVEL     RÍGIDO DIÂMETRO 110 mm (4") INCLUSIVE  CONEXÕES</t>
  </si>
  <si>
    <t>ELETRODUTO    PVC    SOLDÁVEL     RÍGIDO DIÂMETRO 20 mm (1/2") INCLUSIVE CONEXÕES</t>
  </si>
  <si>
    <t>ELETRODUTO    PVC    SOLDÁVEL     RÍGIDO DIÂMETRO 25 mm (3/4") INCLUSIVE CONEXÕES</t>
  </si>
  <si>
    <t>ELETRODUTO    PVC    SOLDÁVEL     RÍGIDO DIÂMETRO 32 mm (1")  INCLUSIVE  CONEXÕES</t>
  </si>
  <si>
    <t>ELETRODUTO   PVC   FLEXIVEL    CORRUGADO DIÂMETRO 20 mm</t>
  </si>
  <si>
    <t>ELETRODUTO   PVC   FLEXIVEL    CORRUGADO DIÂMETRO 25 mm</t>
  </si>
  <si>
    <t>ELETRODUTO   PVC   FLEXIVEL    CORRUGADO DIÂMETRO 32 mm</t>
  </si>
  <si>
    <t>ELETRODUTO AÇO GALVANIZADO  DIÂMETRO  32 mm   (1   1/4")    INCLUSIVE    CONEXÕES</t>
  </si>
  <si>
    <t>ELETRODUTO  AÇO   GALVANIZADO   DIÂMETRO 40mm  (1   1/4"),   INCLUSIVE   CONEXOES</t>
  </si>
  <si>
    <t>ELETRODUTO AÇO GALVANIZADO  DIAMETRO  4" (110MM),       INCLUSIVE        CONEXOES</t>
  </si>
  <si>
    <t>CURVA PARA ELETRODUTO  PVC  SOLDÁVEL  DE 20 mm (1/2")</t>
  </si>
  <si>
    <t>CURVA PARA ELETRODUTO  PVC  SOLDÁVEL  DE 25 mm (3/4")</t>
  </si>
  <si>
    <t>CURVA PARA ELETRODUTO  PVC  SOLDÁVEL  DE 32 mm (1")</t>
  </si>
  <si>
    <t>CURVA    PARA    ELETRODUTO    EM    AÇO GALVANIZADO    DE    40mm    (1    1/2")</t>
  </si>
  <si>
    <t>CURVA   PARA    ELETRODUTO     EM    AÇO GALVANIZADO DE 100MM (4")</t>
  </si>
  <si>
    <t>LUVA PARA  ELETRODURO  PVC  ROSCAVEL  DE 20 mm (1/2")</t>
  </si>
  <si>
    <t>LUVA PARA ELETRODUTO  PVC  ROSACAVEL  DE 25 mm (3/4")</t>
  </si>
  <si>
    <t>LUVA PARA  ELETRODUTO  PVC  ROSCAVEL  DE 32 mm (1")</t>
  </si>
  <si>
    <t>LUVA PARA  ELETRODUTO  PVC  ROSCAVEL  DE 40 mm (1 1/4")</t>
  </si>
  <si>
    <t>LUVA PARA  ELETRODUTO  PVC  ROSCAVEL  DE 50 mm (1 1/2")</t>
  </si>
  <si>
    <t>LUVA PARA  ELETRODUTO  PVC  ROSCAVEL  DE 60 mm (2")</t>
  </si>
  <si>
    <t>LUVA PARA  ELETRODUTO  PVC  ROSCAVEL  DE 75 mm (2 1/2")</t>
  </si>
  <si>
    <t>LUVA PARA  ELETRODUTO  PVC  ROSCAVEL  DE 110 mm (4")</t>
  </si>
  <si>
    <t>DISJUNTORES,REATORES E HASTES</t>
  </si>
  <si>
    <t xml:space="preserve">DISJUNTOR MONOPOLAR DE 10 A    </t>
  </si>
  <si>
    <t xml:space="preserve">DISJUNTOR MONOPOLAR DE 16 A    </t>
  </si>
  <si>
    <t xml:space="preserve">DISJUNTOR MONOPOLAR DE 20 A    </t>
  </si>
  <si>
    <t xml:space="preserve">DISJUNTOR MONOPOLAR DE 25 A    </t>
  </si>
  <si>
    <t xml:space="preserve">DISJUNTOR MONOPOLAR DE 32 A    </t>
  </si>
  <si>
    <t xml:space="preserve">DISJUNTOR MONOPOLAR DE 50 A    </t>
  </si>
  <si>
    <t xml:space="preserve">DISJUNTOR MONOPOLAR DE 60 A    </t>
  </si>
  <si>
    <t>DISJUNTOR DIFERENCIAL DR 63A</t>
  </si>
  <si>
    <t>DISJUNTOR DIFERENCIAL DR 80A</t>
  </si>
  <si>
    <t xml:space="preserve">DISJUNTOR TRIPOLAR DE 16 A       </t>
  </si>
  <si>
    <t xml:space="preserve">DISJUNTOR TRIPOLAR DE 25 A       </t>
  </si>
  <si>
    <t xml:space="preserve">DISJUNTOR TRIPOLAR DE 32 A       </t>
  </si>
  <si>
    <t xml:space="preserve">DISJUNTOR TRIPOLAR DE 63 A       </t>
  </si>
  <si>
    <t xml:space="preserve">DISJUNTOR TRIPOLAR DE 100 A    </t>
  </si>
  <si>
    <t>DISJUNTOR TRIPOLAR 125 A</t>
  </si>
  <si>
    <t xml:space="preserve">DISJUNTOR TRIPOLAR DE 225 A            </t>
  </si>
  <si>
    <t xml:space="preserve">DISJUNTOR TRIPOLAR DE 250 A            </t>
  </si>
  <si>
    <t>DISJUNTOR TRIPOLAR 350 A</t>
  </si>
  <si>
    <t>DISJUNTOR PVO 15KV 200A 350MVA</t>
  </si>
  <si>
    <t>HASTE DE ATERRAMENTO TIPO  COPPERWELD  -  3/4"x2,40 m</t>
  </si>
  <si>
    <t>HASTE DE ATERRAMENTO TIPO  COPPERWELD  -  3/4"x3,00 m</t>
  </si>
  <si>
    <t>HASTE DE  ATERRAMENTO  TIPO   COPPERWELD - 5/8"x3,00 m</t>
  </si>
  <si>
    <t>HASTE DE  ATERRAMENTO  TIPO   COPPERWELD - 5/8"x2,4O m</t>
  </si>
  <si>
    <t xml:space="preserve">MALHA  DE  ATERRAMENTO  COM  06   (SEIS) HASTES TIPO  COPPERWELD  (5/8"x3,00  m), INCLUSIVE CABO DE COBRE NÚ  DE  35mm2  e SOLDA ELETROLÍTICA, 				</t>
  </si>
  <si>
    <t>REATOR LÂMPADA VS 70W 220V EXT</t>
  </si>
  <si>
    <t>REATOR LÂMPADA VM 250W 220V EXT</t>
  </si>
  <si>
    <t>REATOR LÂMPADA VS 250W 220V EXT</t>
  </si>
  <si>
    <t>REATOR LÂMPADA VS 400W 220V EXT</t>
  </si>
  <si>
    <t>REATOR    ELETRÔNICO    PARA     LÂMPADA FLUORESCENTE 36W</t>
  </si>
  <si>
    <t>REATOR    ELETRÔNICO    PARA     LÂMPADA FLUORESCENTE 1x20 W</t>
  </si>
  <si>
    <t>REATOR    ELETRÔNICO    PARA     LÂMPADA FLUORESCENTE 2x20 W</t>
  </si>
  <si>
    <t>REATOR    ELETRÔNICO    PARA     LÂMPADA FLUORESCENTE 2x40 W</t>
  </si>
  <si>
    <t>REATOR  ELETRÔNICO  PARA  LÂMPADA  VAPOR MERCÚRIO DE 125 W</t>
  </si>
  <si>
    <t>REATOR  ELETRÔNICO  PARA  LÂMPADA  VAPOR MERCÚRIO DE 250 W</t>
  </si>
  <si>
    <t>REATOR PARTIDA CONVENCIONAL PARA LÂMPADA FLUORESCENTE DE 9 W</t>
  </si>
  <si>
    <t>REATOR PARTIDA CONVENCIONAL PARA LÂMPADA FLUORESCENTE DE 20 W</t>
  </si>
  <si>
    <t>REATOR PARTIDA CONVENCIONAL PARA LÂMPADA FLUORESCENTE DE 40 W</t>
  </si>
  <si>
    <t>CONDUTORES-FIOS</t>
  </si>
  <si>
    <t>FIO PARA INSTALAÇÃO ELÉTRICA  SEÇÃO  1,5 mm2</t>
  </si>
  <si>
    <t>FIO PARA INSTALAÇÃO ELÉTRICA  SEÇÃO  2,5 mm2</t>
  </si>
  <si>
    <t xml:space="preserve">FIO PARA INSTALAÇÃO ELÉTRICA SEÇÃO 4 mm2                                 </t>
  </si>
  <si>
    <t xml:space="preserve">FIO PARA INSTALAÇÃO ELÉTRICA SEÇÃO 6 mm2                                 </t>
  </si>
  <si>
    <t>FIO PARA INSTALAÇÃO  ELÉTRICA  SEÇÃO  10 mm2</t>
  </si>
  <si>
    <t>FIO PARA INSTALAÇÃO  ELÉTRICA  SEÇÃO  16 mm2</t>
  </si>
  <si>
    <t>FIO AMARRAÇÃO MR AÇO GV 2,77 mm</t>
  </si>
  <si>
    <t>FIO ELET ISOL COBRE 1,5MM2 MOLE PRETO 7</t>
  </si>
  <si>
    <t>FIO DE ATERRAMENTO MR AÇO GV "B" 5.16MM</t>
  </si>
  <si>
    <t>LUMINÁRIAS, PROJETORES E LÂMPADAS</t>
  </si>
  <si>
    <t>ARANDELA  EM  ALUMÍNIO   COMPLETA   PARA EXTERIOR COM  LÂMPADA  INCANDESCENTE  DE 100 W</t>
  </si>
  <si>
    <t>ARANDELA  EM   ACRÍLICO   COMPLETA   COM LÂMPADA   INCANDESCENTE   DE    100    W</t>
  </si>
  <si>
    <t>LUMINÁRIA  AÇO   FLUORESCENTE   COMPLETA PARA 01 x 20 W</t>
  </si>
  <si>
    <t>LUMINÁRIA  AÇO   FLUORESCENTE   COMPLETA PARA 02 x 20 W</t>
  </si>
  <si>
    <t>LUMINÁRIA  AÇO   FLUORESCENTE   COMPLETA PARA 03 x 20 W</t>
  </si>
  <si>
    <t>LUMINÁRIA  AÇO   FLUORESCENTE   COMPLETA PARA 04 x 20 W</t>
  </si>
  <si>
    <t>LUMINÁRIA  AÇO   FLUORESCENTE   COMPLETA PARA 01 x 40 W</t>
  </si>
  <si>
    <t>LUMINÁRIA  AÇO   FLUORESCENTE   COMPLETA PARA 02 x 40 W</t>
  </si>
  <si>
    <t>LUMINÁRIA  AÇO   FLUORESCENTE   COMPLETA PARA 03 x 40 W</t>
  </si>
  <si>
    <t>LUMINÁRIA  AÇO   FLUORESCENTE   COMPLETA PARA 04 x 40 W</t>
  </si>
  <si>
    <t>LUMINÁRIA  AÇO   FLUORESCENTE   COMPLETA ALTO BRILHO PARA 01 X 40 W  COM  ALETAS, INCLUSIVE       REATOR        ELETRÔNICO</t>
  </si>
  <si>
    <t>LUMINÁRIA  AÇO   FLUORESCENTE   COMPLETA ALTO BRILHO PARA 02 X 40 W  COM  ALETAS, INCLUSIVE       REATOR        ELETRÔNICO</t>
  </si>
  <si>
    <t>LUMINÁRIA  AÇO   FLUORESCENTE   COMPLETA ALTO BRILHO PARA 03 X 40 W  COM  ALETAS, INCLUSIVE       REATOR        ELETRÔNICO</t>
  </si>
  <si>
    <t>LUMINÁRIA  AÇO   FLUORESCENTE   COMPLETA PARA 01 x 36W</t>
  </si>
  <si>
    <t>LUMINÁRIA  AÇO   FLUORESCENTE   COMPLETA PARA 02 x 36W</t>
  </si>
  <si>
    <t>LUMINÁRIA  PVC   FLUORESCENTE   COMPLETA PARA 01 x 20 W</t>
  </si>
  <si>
    <t>LUMINÁRIA  PVC   FLUORESCENTE   COMPLETA PARA 02 x 20 W</t>
  </si>
  <si>
    <t>LUMINÁRIA  PVC   FLUORESCENTE   COMPLETA PARA 01 x 40 W</t>
  </si>
  <si>
    <t>LUMINÁRIA  PVC   FLUORESCENTE   COMPLETA PARA 02 x 40 W</t>
  </si>
  <si>
    <t>LUMINÁRIA  PVC   FLUORESCENTE   COMPLETA PARA 03 x 40 W</t>
  </si>
  <si>
    <t>LUMINÁRIA  EMBUTIR  A  PROVA  DE  TEMPO, GASES  E  VAPORES,  CORPO  EM   ALUMÍNIO ANODIZADO,  JUNTAS  VEDADORAS,   SOQUETE REFORÇADO, MOLDURA E  LENTES  FIXAS  POR PARAFUSO BICROMATIZADOS.  ACABAMENTO  EM ESMALTE  SINTÉTICO,  INCLUSIVE   LÂMPADA INCANDESCENTE E FIXAÇÃO.</t>
  </si>
  <si>
    <t>LUMINÁRIA   SPOT    INCLUSIVE    LÂMPADA INCANDESCENTE DE 100 W</t>
  </si>
  <si>
    <t>LUMINÁRIA    COM    LÂMPADA     DICRÓICA INCLUSIVE FIXAÇÃO</t>
  </si>
  <si>
    <t xml:space="preserve">LUMINÁRIA TARTARUGA COMPLETA        </t>
  </si>
  <si>
    <t>LUMINÁRIA DE EMERGÊNCIA INC.  LÂMPADA  E BATERIA</t>
  </si>
  <si>
    <t>LUMINÁRIA DE EMERGÊNCIA COM  02  LÂMPADA FLUORESCENTE DE 8  W  INCLUSIVE  FIXAÇÃO</t>
  </si>
  <si>
    <t>LUMINARIA FECHADA AL  IMS  01X250W  E-40 D EXT</t>
  </si>
  <si>
    <t>GLOBO LEITOSO COMPLETO  DE  VIDRO  FOSCO COM  PLAFONIER  DE  ALUMINIO,  INCLUSIVE LÂMPADA   INCANDESCENTE   DE    100    W</t>
  </si>
  <si>
    <t>GLOBO LEITOSO COMPLETO  DE  VIDRO  FOSCO SEM  PLAFONIER  DE  ALUMINIO,  INCLUSIVE LÂMPADA   INCANDESCENTE   DE    100    W</t>
  </si>
  <si>
    <t>PROJETOR  ALUMÍNIO  COM  LÂMPADA   VAPOR METÁLICO  400  w  INCLUSIVE   REATOR   E FIXAÇÃO (QUADRA POLIESPORTIVA)</t>
  </si>
  <si>
    <t>PROJETOR EXTERNO COM  LÂMPADA  VAPOR  DE MERCÚRIO ATÉ 400 W, INCLUSIVE  REATOR  E FIXAÇÃO</t>
  </si>
  <si>
    <t xml:space="preserve">LÂMPADA SÓDIO  70W OVOIDE </t>
  </si>
  <si>
    <t>LÂMPADA SÓDIO  250W E- 40 ALTA PRESSÃO</t>
  </si>
  <si>
    <t>LÂMPADA SÓDIO  400W E- 40 ALTA PRESSÃO</t>
  </si>
  <si>
    <t xml:space="preserve">LÂMPADA VAPOR DE MERCÚRIO 125 W         </t>
  </si>
  <si>
    <t xml:space="preserve">LÂMPADA VAPOR DE MERCÚRIO 250 W         </t>
  </si>
  <si>
    <t xml:space="preserve">LÂMPADA VAPOR DE MERCÚRIO 400 W         </t>
  </si>
  <si>
    <t>LÂMPADA  VAPOR  METÁLICA  TUBULAR   250W ALTA PRESSÃO</t>
  </si>
  <si>
    <t xml:space="preserve">LÂMPADA FLUORESCENTE 20 W               </t>
  </si>
  <si>
    <t xml:space="preserve">LÂMPADA FLUORESCENTE 40 W               </t>
  </si>
  <si>
    <t>LÂMPADA FLUORESCENTE COMPACTA 9W/21</t>
  </si>
  <si>
    <t xml:space="preserve">LÂMPADA INCANDESCENTE 100 W             </t>
  </si>
  <si>
    <t>BRAÇADEIRA  PARA  LÂMPADA   FLUORESCENTE 20/40 w</t>
  </si>
  <si>
    <t>GRUPOS GERADORES</t>
  </si>
  <si>
    <t>GRUPO  GERADOR   TRIFÁSICO   COM   MOTOR CAPACIDADE  15  KVA   INC.   QUADRO   DE COMANDO E INSTALAÇÃO</t>
  </si>
  <si>
    <t>GRUPO   GERADOR   TRIFÁSICO    45    KVA INCLUSIVE UNIDADE  DE  POTÊNCIA,  QUADRO AUTOMÁTICO E INSTALAÇÃO</t>
  </si>
  <si>
    <t>GRUPO   GERADOR   TRIFÁSICO    75    KVA INCLUSIVE UNIDADE  DE  POTÊNCIA,  QUADRO AUTOMÁTICO E INSTALAÇÃO</t>
  </si>
  <si>
    <t>GRUPO  GERADOR  TRIFÁSICO  150KVA,   COM QUADRO   AUTOMÁTICO   INC.    INSTALAÇÃO</t>
  </si>
  <si>
    <t>GRUPO   GERADOR   TRIFÁSICO   450    KVA INCLUSIVE UNIDADE  DE  POTÊNCIA,  QUADRO AUTOMÁTICO E INSTALAÇÃO</t>
  </si>
  <si>
    <t xml:space="preserve">PONTOS DE LUZ </t>
  </si>
  <si>
    <t>PONTO   CORRENTE   MONOFÁSICO   APARENTE TETO  E  EMBUTIDO  NA  PAREDE  INCLUSIVE TOMADA 2P+T</t>
  </si>
  <si>
    <t xml:space="preserve">pt    </t>
  </si>
  <si>
    <t>PONTO   CORRENTE   MONOFÁSICO   EMBUTIDO INCLUSIVE TOMADA 2P+T</t>
  </si>
  <si>
    <t>PONTO CORRENTE  MONOFÁSICO  EMBUTIDO  NO PISO  INCLUSIVE  TOMADA  BLINDADA   2P+T</t>
  </si>
  <si>
    <t>PONTO   CORRENTE   MONOFÁSICO   EMBUTIDO INCLUSIVE    TOMADA    2P+T    600     W</t>
  </si>
  <si>
    <t>PONTO CORRENTE TRIPOLAR EMBUTIDO PARA AR CONDICIONADO INCLUSIVE  CONJUNTO  ARSTOP</t>
  </si>
  <si>
    <t>PONTO   CORRENTE    TRIPOLAR    EMBUTIDO INCLUSIVE TOMADA</t>
  </si>
  <si>
    <t>PONTO   CORRENTE   TRIFÁSICO    EMBUTIDO INCLUSIVE TOMADA</t>
  </si>
  <si>
    <t>PONTO   CORRENTE   MONOFÁSICO   APARENTE INCLUSIVE  TOMADA   DE   SOBREPOR   2P+T</t>
  </si>
  <si>
    <t>PONTO  CORRENTE  TRIFÁSICO  EMBUTIDO  NO PISO    INCLUSIVE    TOMADA     BLINDADA</t>
  </si>
  <si>
    <t>PONTO DE  CORRENTE  MONOFÁSICO  EMBUTIDO INCLUSIVE  TOMAMADA  C/02  SECÇÕES  2P+T</t>
  </si>
  <si>
    <t>PONTO LUZ APARENTE NO  TETO  E  EMBUTIDO NA PAREDE</t>
  </si>
  <si>
    <t>PONTO  LUZ  APARENTE   INCLUSIVE   BOCAL TIPO   RABICHO,   FIXAÇÃO   TOMADA    DE SOBREPOR E LÂMPADA DE 60W</t>
  </si>
  <si>
    <t xml:space="preserve">PONTO LUZ EMBUTIDO                      </t>
  </si>
  <si>
    <t>PONTO SECO PARA SOM  EMBUTIDO  INCLUSIVE ARAME</t>
  </si>
  <si>
    <t>PONTO  SECO  PARA   TELEFONE    EMBUTIDO INCLUSIVE ARAME</t>
  </si>
  <si>
    <t>PONTO DE  CORRENTE  MONOFÁSICO  EMBUTIDO PARA  CAMPAINHA  RESIDENCIAL,  INCLUSIVE INTERRUPTOR</t>
  </si>
  <si>
    <t>PONTO DE  CORRENTE  MONOFÁSICO  EMBUTIDO PARA PARA CAMPAINHA  ESCOLAR,  INCLUSIVE INTERRUPTOR</t>
  </si>
  <si>
    <t xml:space="preserve">POSTES </t>
  </si>
  <si>
    <t>POSTE  CONCRETO  ARMADO  DUPLO  "T"  COM 6,00  m  ALTURA/75kg  INCLUSIVE  FIXAÇÃO MANUAL</t>
  </si>
  <si>
    <t>POSTE CONCRETO ARMADO  DUPLO  "T"   6,00 m/100   kg   INCLUSIVE    FIXAÇÃO    COM CAMINHAO GUINDASTE</t>
  </si>
  <si>
    <t>POSTE CONCRETO ARMADO  DUPLO  "T"   8,00 m/100  kg  INCLUSIVE  FIXAÇÃO   CAMINHAO GUINDASTE</t>
  </si>
  <si>
    <t>POSTE  CONCRETO  ARMADO  DUPLO  "T"  COM 9,00 m  ALTURA/300kg  INCLUSIVE  FIXAÇÃO COM CAMINHAO GUINDASTE</t>
  </si>
  <si>
    <t>POSTE  CONCRETO  ARMADO  DUPLO  "T"  COM 9,00 m ALTURA/600kg,  INCLUSIVE  FIXAÇÃO  COM CAMINHAO GUINDASTE</t>
  </si>
  <si>
    <t>POSTE  CONCRETO  ARMADO  DUPLO  "T"  COM 11,00    m    ALTURA/300kg,    INCLUSIVE FIXAÇÃO     COM    CAMINHAO    GUINDASTE</t>
  </si>
  <si>
    <t>POSTE  CONCRETO  ARMADO  DUPLO  "T"  COM 11,00    m    ALTURA/600kg,    INCLUSIVE FIXAÇÃO     COM    CAMINHAO    GUINDASTE</t>
  </si>
  <si>
    <t>POSTE  CONCRETO  ARMADO  DUPLO  "T"  COM 15,00    m    ALTURA/600kg,    INCLUSIVE FIXAÇÃO     COM    CAMINHAO    GUINDASTE</t>
  </si>
  <si>
    <t>POSTE CONCRETO ARMADO SEÇÃO CIRCULAR COM 10,00m/600kg,  INCLUSIVE   FIXAÇÃO   COM CAMINHAO GUINDASTE</t>
  </si>
  <si>
    <t>POSTE CONCRETO ARMADO SEÇÃO CIRCULAR COM 11,00m/400kg,  INCLUSIVE   FIXAÇÃO   COM CAMINHAO GUINDASTE</t>
  </si>
  <si>
    <t>POSTE CONCRETO ARMADO SEÇÃO CIRCULAR COM 12,00m/200kg,  INCLUSIVE   FIXAÇÃO   COM CAMINHAO GUINDASTE</t>
  </si>
  <si>
    <t>POSTE CONCRETO ARMADO SEÇÃO CIRCULAR COM 12,00m/600kg,  INCLUSIVE   FIXAÇÃO   COM CAMINHAO GUINDASTE</t>
  </si>
  <si>
    <t>POSTE CONCRETO ARMADO SEÇÃO CIRCULAR COM 14,00m/200kg,  INCLUSIVE   FIXAÇÃO   COM CAMINHAO GUINDASTE</t>
  </si>
  <si>
    <t>POSTE   DE   AÇO    GALVANIZADO    SEÇÃO CIRCULAR DE 12,00M</t>
  </si>
  <si>
    <t>POSTE  DECORATIVO  EXTERNO  PARA  JARDIM COM   01    LUMINÁRIA    PARA    LÂMPADA INCANDESCENTE     INCLUSIVE      FIXAÇÃO</t>
  </si>
  <si>
    <t>POSTE  DECORATIVO  EXTERNO  PARA  JARDIM COM   02   LUMINÁRIAS    PARA    LÂMPADA INCANDESCENTE     INCLUSIVE      FIXAÇÃO</t>
  </si>
  <si>
    <t>QUADROS E CAIXAS</t>
  </si>
  <si>
    <t>QUADRO   DISTRIBUIÇÃO   LUZ   E    FORÇA EMBUTIDO PARA 01 A  06  DISJUNTORES  SEM BARRAMENTO</t>
  </si>
  <si>
    <t>QUADRO   DISTRIBUIÇÃO   LUZ   E    FORÇA EMBUTIDO PARA 07 A  12  DISJUNTORES  SEM BARRAMENTO</t>
  </si>
  <si>
    <t>QUADRO   DISTRIBUIÇÃO   LUZ   E    FORÇA EMBUTIDO PARA 13 A  18  DISJUNTORES  SEM BARRAMENTO</t>
  </si>
  <si>
    <t>QUADRO   DISTRIBUIÇÃO   LUZ   E    FORÇA EMBUTIDO  PARA  01  A  06   DISJUNTORES, INCLUSIVE BARRAMENTOS</t>
  </si>
  <si>
    <t>QUADRO   DISTRIBUIÇÃO   LUZ   E    FORÇA EMBUTIDO  PARA  07  A  12   DISJUNTORES, INCLUSIVE BARRAMENTOS</t>
  </si>
  <si>
    <t>QUADRO   DISTRIBUIÇÃO   LUZ   E    FORÇA EMBUTIDO  PARA  13  A  18   DISJUNTORES, INCLUSIVE BARRAMENTOS</t>
  </si>
  <si>
    <t>QUADRO   DISTRIBUIÇÃO   LUZ   E    FORÇA EMBUTIDO  PARA  19  A  24   DISJUNTORES, INCLUSIVE BARRAMENTOS</t>
  </si>
  <si>
    <t>CAIXA  DE  TELEFONE  EM  CHAPA  DE   AÇO PADRÃO       TELEBRÁS       (20x20x12)cm</t>
  </si>
  <si>
    <t>CAIXA  DE  TELEFONE  EM  CHAPA  DE   AÇO PADRÃO       TELEBRÁS       (40x40x12)cm</t>
  </si>
  <si>
    <t>CAIXA  DE  TELEFONE  EM  CHAPA  DE   AÇO PADRÃO       TELEBRÁS       (60x60x12)cm</t>
  </si>
  <si>
    <t>CAIXA  DE  TELEFONE  EM  CHAPA  DE   AÇO PADRÃO       TELEBRÁS       (80x80x12)cm</t>
  </si>
  <si>
    <t>CAIXA  DE  TELEFONE  EM  CHAPA  DE   AÇO PADRÃO      TELEBRÁS      (120x120x15)cm</t>
  </si>
  <si>
    <t>CAIXA  DE  TELEFONE  EM  CHAPA  DE   AÇO PADRÃO      TELEBRÁS      (150x150x15)cm</t>
  </si>
  <si>
    <t>CAIXA  DE  CONCRETO   ARMADO   PARA   AR CONDICIONADO (ABERTA)</t>
  </si>
  <si>
    <t>CAIXA  DE  CONCRETO   ARMADO   PARA   AR CONDICIONADO (FECHADA)</t>
  </si>
  <si>
    <t>CAIXA DE PASSAGEM PRE-MOLDADA  COM TAMPA 40X40X70cm</t>
  </si>
  <si>
    <t>CAIXA DE PASSAGEM PVC P/ REDE DE  BT  DA PONTE</t>
  </si>
  <si>
    <t>TRANSFORMADORES OU TRAFOS</t>
  </si>
  <si>
    <t>TRANSFORMADOR DE  CORRENTE  DE  PROTEÇÃO 15KV     150:5A     INC.      INSTALAÇÃO</t>
  </si>
  <si>
    <t>TRANSFORMADOR    3F    15KVA    380/220V INC.INSTALAÇÃO</t>
  </si>
  <si>
    <t>TRANSFORMADOR  3F  30KVA  380/220V  INC. INSTALAÇÃO</t>
  </si>
  <si>
    <t>TRANSFORMADOR  3F  45KVA  380/220V  INC. INSTALAÇÃO</t>
  </si>
  <si>
    <t>TRANSFORMADOR 3F 1000KVA  380/220V  INC. INSTALAÇÃO</t>
  </si>
  <si>
    <t>TRANSFORMADOR  3F  75KVA  380/220V  INC. INSTALAÇÃO</t>
  </si>
  <si>
    <t>TRANSFORMADOR   3F   112,5KVA   380/220V INC. INSTALAÇÃO</t>
  </si>
  <si>
    <t>TRANSFORMADOR 3F  150KVA  380/220V  INC. INSTALAÇÃO</t>
  </si>
  <si>
    <t>TRANSFORMADOR 3F  225KVA  380/220V  INC. INSTALAÇÃO</t>
  </si>
  <si>
    <t>TRANSFORMADOR 3F  300KVA  380/220V  INC. INSTALAÇÃO</t>
  </si>
  <si>
    <t>TRANSFORMADOR 3F  500KVA  380/220V  INC. INSTALAÇÃO</t>
  </si>
  <si>
    <t>TRANSFORMADOR 3F  600KVA  380/220V  INC. INSTALAÇÃO</t>
  </si>
  <si>
    <t>TRANSFORMADOR 3F  750KVA  380/220V  INC. INSTALAÇÃO</t>
  </si>
  <si>
    <t>TRANSFORMADOR 3F 1500KVA  380/220V  INC. INSTALAÇÃO</t>
  </si>
  <si>
    <t xml:space="preserve">REDES DE ENTRADA                       </t>
  </si>
  <si>
    <t>REDE  ENTRADA   MONOFÁSICA   COM   CAIXA MEDIÇÃO PADRÃO COSERN E  ACESSÓRIOS  SEM POSTE DE ACESSO</t>
  </si>
  <si>
    <t>REDE   ENTRADA   TRIFÁSICA   COM   CAIXA MEDIÇÃO PADRÃO COSERN E  ACESSÓRIOS  SEM POSTE DE ACESSO</t>
  </si>
  <si>
    <t>TELEFONE, TV E LÓGICA</t>
  </si>
  <si>
    <t>CABO PARA INSTALAÇÃO TELEFÔNICA CI 50-10</t>
  </si>
  <si>
    <t>CABO  PARA  INSTALAÇÃO   TELEFÔNICA   CI 50-100</t>
  </si>
  <si>
    <t>CABO PARA INSTALAÇÃO LÓGICA 4  PARES  24 AWG</t>
  </si>
  <si>
    <t xml:space="preserve">CABO LAN UTP CAT 5E            </t>
  </si>
  <si>
    <t xml:space="preserve">TOMADA RJ 45 INCLUSIVE ESPELHO             </t>
  </si>
  <si>
    <t xml:space="preserve">BLI 10 PARES COM CANALETA               </t>
  </si>
  <si>
    <t xml:space="preserve">par   </t>
  </si>
  <si>
    <t>PONTO LÓGICA EMBUTIDO  INCLUSIVE  FIAÇÃO E TOMADA</t>
  </si>
  <si>
    <t>PONTO   TELEFONE   EMBUTIDO    INCLUSIVE FIAÇÃO E TOMADA</t>
  </si>
  <si>
    <t>PONTO  TV  INCLUSIVE  ELETRODUTO   CAIXA (4"x2"),   CABO   COAXIAL    E    TOMADA</t>
  </si>
  <si>
    <t>RACK    FECHADO    36     U's,     670mm PROFUNDIDADE  PADRÃO  19",  MONTAGEM   E INSTALAÇÃO</t>
  </si>
  <si>
    <t>RACK    FECHADO    24     U's,     670mm PROFUNDIDADE   PADRÃO   19",   INCLUSIVE MONTAGEM E INSTALAÇÃO</t>
  </si>
  <si>
    <t>PATCH PAINEL DE 24 PORTAS CAT5-568A</t>
  </si>
  <si>
    <t>IDENTIFICAÇÃO  E  CERTIFICAÇÃO  DE  REDE DE  LÓGICA  INC.  EMISSÃO  DE  RELATÓRIO</t>
  </si>
  <si>
    <t>CENTRAL TELEFÔNICA COM 08 TRONCOS  E  32 RAMAIS,    INCLUSIVE    KS,    APARELHOS TELEFÔNICOS  E INSTALAÇÃO</t>
  </si>
  <si>
    <t>SUBESTAÇÕES AÉREAS E ABRIGADAS</t>
  </si>
  <si>
    <t>SUBESTAÇÃO AÉREA COMPLETA 15KVA/13.800-380/220V,         INCLUSIVE QUADRO  DE  MEDIÇÃO,   PROTEÇÃO   GERAL, POSTES, CRUZETAS, TRANSFORMADOR, LIGAÇÃO E FIXAÇÃO</t>
  </si>
  <si>
    <t>SUBESTAÇÃO AÉREA COMPLETA 30KVA/13.800-380/220V,         INCLUSIVE QUADRO  DE  MEDIÇÃO,   PROTEÇÃO   GERAL, POSTES, CRUZETAS, TRANSFORMADOR, LIGAÇÃO E FIXAÇÃO</t>
  </si>
  <si>
    <t>SUBESTAÇÃO AÉREA COMPLETA 45KVA/13.800-380/220V,         INCLUSIVE QUADRO  DE  MEDIÇÃO,   PROTEÇÃO   GERAL, POSTES, CRUZETAS, TRANSFORMADOR, LIGAÇÃO E FIXAÇÃO</t>
  </si>
  <si>
    <t>SUBESTAÇÃO AÉREA COMPLETA 75KVA/13.800-380/220V,         INCLUSIVE QUADRO  DE  MEDIÇÃO,   PROTEÇÃO   GERAL, POSTES, CRUZETAS, TRANSFORMADOR, LIGAÇÃO E FIXAÇÃO</t>
  </si>
  <si>
    <t>SUBESTAÇÃO AÉREA COMPLETA 112,5KVA/13.800-380/220V,      INCLUSIVE QUADRO  DE  MEDIÇÃO,   PROTEÇÃO   GERAL, POSTES,     CRUZETAS,     TRANSFORMADOR, LIGAÇÃO E FIXAÇÃO</t>
  </si>
  <si>
    <t>SUBESTAÇÃO       ABRIGADA       COMPLETA 150KVA/13.800-380/220V,        INCLUSIVE QUADRO  DE  MEDIÇÃO,   PROTEÇÃO   GERAL, POSTES,     CRUZETAS,     TRANSFORMADOR, LIGAÇÃO E ABRIGO</t>
  </si>
  <si>
    <t>SUBESTAÇÃO       ABRIGADA       COMPLETA 225KVA/13.800-380/220V,        INCLUSIVE QUADRO  DE  MEDIÇÃO,   PROTEÇÃO   GERAL, POSTES,     CRUZETAS,     TRANSFORMADOR, LIGAÇÃO E ABRIGO</t>
  </si>
  <si>
    <t>SUBESTAÇÃO       ABRIGADA       COMPLETA 300KVA/13.800-380/220V,        INCLUSIVE QUADRO  DE  MEDIÇÃO,   PROTEÇÃO   GERAL, POSTES,     CRUZETAS,     TRANSFORMADOR, LIGAÇÃO E ABRIGO</t>
  </si>
  <si>
    <t>SUBESTAÇÃO       ABRIGADA       COMPLETA 500KVA/13.800-380/220V,        INCLUSIVE QUADRO  DE  MEDIÇÃO,   PROTEÇÃO   GERAL, POSTES,     CRUZETAS,     TRANSFORMADOR, LIGAÇÃO E ABRIGO</t>
  </si>
  <si>
    <t>SUBESTAÇÃO       ABRIGADA       COMPLETA 600KVA/13.800-380/220V,        INCLUSIVE QUADRO  DE  MEDIÇÃO,   PROTEÇÃO   GERAL, POSTES,     CRUZETAS,     TRANSFORMADOR, LIGAÇÃO E ABRIGO</t>
  </si>
  <si>
    <t>SUBESTAÇÃO       ABRIGADA       COMPLETA 750KVA/13.800-380/220V,        INCLUSIVE QUADRO  DE  MEDIÇÃO,   PROTEÇÃO   GERAL, POSTES,     CRUZETAS,     TRANSFORMADOR, LIGAÇÃO E ABRIGO</t>
  </si>
  <si>
    <t>ACESSÓRIOS-ILUMINAÇÃO PÚBLICA</t>
  </si>
  <si>
    <t>ARMAÇÃO SECUNDÁRIA B-1</t>
  </si>
  <si>
    <t>ARMAÇÃO SECUNDÁRIA B-2</t>
  </si>
  <si>
    <t>ALÇA PREF DISTR CABO MULT AÇO/AL 35MM2</t>
  </si>
  <si>
    <t>ALÇA PREF DISTR CABO MULT AÇO/AL 70MM2</t>
  </si>
  <si>
    <t>ALÇA PREF ESTAI 6,40MM</t>
  </si>
  <si>
    <t>ALÇA PREF DISTR CA/CAA 4 AWG</t>
  </si>
  <si>
    <t>ALÇA PREF P/CABO 1/0-CA-CAA</t>
  </si>
  <si>
    <t>ARRUELA QUAD AÇO GV 50X03MM FURO 18MM</t>
  </si>
  <si>
    <t>ARRUELA ROSQ LIG AL ELETRODUTO 11/2"</t>
  </si>
  <si>
    <t>ARRUELA ROSQ LIG AL ELETRODUTO 2"</t>
  </si>
  <si>
    <t>BUCHA ROSQ LIGA AL ELETRODUTO 11/2"</t>
  </si>
  <si>
    <t>BUCHA PLASTE 8MM</t>
  </si>
  <si>
    <t>BRAÇO LUM AÇO CURVO GV PROJ H  2000MM  D EXT</t>
  </si>
  <si>
    <t>BRAÇADEIRAS DE AÇO GV  PARA  FIXAÇÃO  DE POSTE</t>
  </si>
  <si>
    <t>BASE DE APOIO P/ POSTE DE  AÇO  TUBULAR, CONFORME     DETALHE     DO      PROJETO</t>
  </si>
  <si>
    <t>CARTUCHO IMPACTO AZUL</t>
  </si>
  <si>
    <t>CARTUCHO APLIC CONECTOR CUNHA VERMELHO</t>
  </si>
  <si>
    <t>CONECTOR IMPACT AL 2/6</t>
  </si>
  <si>
    <t>CONECTOR CUNHA EST CINZA</t>
  </si>
  <si>
    <t>CONECTOR CUNHA AZ 2/0x2-1/0x1/0</t>
  </si>
  <si>
    <t>CONECTOR PERF 35-150x35-150</t>
  </si>
  <si>
    <t>CONECTOR CUNHA EST BRANCA/AZUL</t>
  </si>
  <si>
    <t>CONECTOR CUNHA BRANCO/VERMELHO</t>
  </si>
  <si>
    <t>CONECTOR PERF 10-35/1,5-6MM2</t>
  </si>
  <si>
    <t>CONECTOR PERF 1,5-10x10-70</t>
  </si>
  <si>
    <t>CONECTOR PARA CABO DE 240MM2</t>
  </si>
  <si>
    <t>CRUZETA DE CONC ARMADO "T" 1900MM</t>
  </si>
  <si>
    <t>CRUZETA DE CONC ARMADO "T" 1700mm</t>
  </si>
  <si>
    <t>ELO FUSÍVEL 15,0KV 01H PRATA 500MM</t>
  </si>
  <si>
    <t>ELO FUSÍVEL 15,0KV 02H PRATA 500MM</t>
  </si>
  <si>
    <t>ELO FUSÍVEL 15,0KV 03H PRATA 500MM</t>
  </si>
  <si>
    <t>LUVA DE BORRACHA P/PROTEÇÃO DE ATÉ 5KV</t>
  </si>
  <si>
    <t>GRAMPO DE LINHA VIVA 6-250</t>
  </si>
  <si>
    <t>ISOLADOR PINO POLIM ROSCA 25MM 15,0KV</t>
  </si>
  <si>
    <t>ISOLADOR SUSPENSÃO POLIM 15,0KV GO</t>
  </si>
  <si>
    <t>ISOLADOR DE PEDESTAL PORCELANA 15KV</t>
  </si>
  <si>
    <t>INTERLIGAÇÃO DE LINHA VIVA</t>
  </si>
  <si>
    <t xml:space="preserve">h     </t>
  </si>
  <si>
    <t>LUVA ISOLANTE P/ 20.000VOLTS</t>
  </si>
  <si>
    <t>MANILHA SAPATILHA AÇO 5000DAN</t>
  </si>
  <si>
    <t>OLHAL PARAFUSO 5000DAN</t>
  </si>
  <si>
    <t>PARAF CAB QUAD AÇO 16X250</t>
  </si>
  <si>
    <t>PARAFUSO CAB QUAD  AÇO  GV  16X300X220MM 01P</t>
  </si>
  <si>
    <t>PARAF CAB QUAD AÇO GV 16X400X320MM 01PO</t>
  </si>
  <si>
    <t>PARAF CAB QUAD AÇO GV 16X450X370MM 01P</t>
  </si>
  <si>
    <t>PARAF CAB ABAU AÇO 16/450</t>
  </si>
  <si>
    <t>PARAFUSO CAB CHATA  AÇO  ZINCO  4.8X50MM FNOR</t>
  </si>
  <si>
    <t>PARAF CAB QUAD AÇO GV 16X350X270MM 01P</t>
  </si>
  <si>
    <t>PARAFUSO  AÇO  GALVANIZADO  16X300  INC. ARRUELAS</t>
  </si>
  <si>
    <t>PARAFUSO MÁQUINA GV 16x250mm2</t>
  </si>
  <si>
    <t>PLACA DE BARRAMENTO DE EQUIP 400X50MM</t>
  </si>
  <si>
    <t>PLACA  DE  BARRAMENTO  DE   POSTE   (PG) 120X150MM</t>
  </si>
  <si>
    <t>PISO   ENBORRACHADO    C/    NÍVEL    DE ISOLAMENTO P/ 15KV</t>
  </si>
  <si>
    <t>PARA-RAIOS,    LATÃO    CROMADO,    TIPO FRANKLIN  E  ALCANCE  MÍNIMO  200,00   m</t>
  </si>
  <si>
    <t>PARA RAIO RD 12KV 10KA</t>
  </si>
  <si>
    <t>PORCA OLHAL AÇO M 16X2</t>
  </si>
  <si>
    <t>PINO ISOLADOR RETO CURTO AÇO 15,0KV</t>
  </si>
  <si>
    <t>PINO ISOLADOR AÇO GV 180MM  AC  16X140MM ABC</t>
  </si>
  <si>
    <t>RELÉ    SOBRECORRENTE   DIGITAL    50/51 FN-NEUTRO     SENSÍVEL(URPE-7104      DA PEXTRON OU SIMILAR)</t>
  </si>
  <si>
    <t>RELÉ FOTOELÉTRICO  IL PÚBL  1000W   220V C/ BASE</t>
  </si>
  <si>
    <t>RETIRADA   E   RECOLOCAÇÃO   DE    POSTE CONCRETO   ARMADO    DT    COM     HASTE</t>
  </si>
  <si>
    <t xml:space="preserve">RELÉ FOTOELÉTRICO  NA  220V </t>
  </si>
  <si>
    <t>TERMINAL PARA CABO 15KV 50MM2 EXTERNO</t>
  </si>
  <si>
    <t>TERMINAL    DESCONECTÁVEL     TIPO     T 50MM2-15KV 400A</t>
  </si>
  <si>
    <t>TERMINAL  OLHAL   PARA   BARRAMENTO   DE COBRE 1/4"</t>
  </si>
  <si>
    <t>VERGALHÃO COBRE NU  1/4"</t>
  </si>
  <si>
    <t>SAPATILHA AÇO GV CABO AÇO ATÉ 12.7MM</t>
  </si>
  <si>
    <t>SUPORTE  FIXAÇÃO  CHAVE   TRIPOLAR   AÇO GALVANIZADO</t>
  </si>
  <si>
    <t>ESTRUTURA PRIMÁRIA E1-PADRÃO COSERN</t>
  </si>
  <si>
    <t>ESTRUTURA PRIMÁRIA E5-PADRÃO COSERN</t>
  </si>
  <si>
    <t>ESTRUTURA PRIMÁRIA E6F-PADRÃO COSERN</t>
  </si>
  <si>
    <t>FITA PROTEÇÃO ALUMÍNIO  TEMP  MOLE  1,27 x 7,62</t>
  </si>
  <si>
    <t>CINTA CIRCULAR AL 200MM</t>
  </si>
  <si>
    <t>LAJE DE ANCORAGEM EM CONCRETO ARMADO  DE 400x400x100mm PARA HP</t>
  </si>
  <si>
    <t xml:space="preserve">pc    </t>
  </si>
  <si>
    <t>CHAVE FUSIVEL DIST 100A - 15KV - 10KA</t>
  </si>
  <si>
    <t xml:space="preserve">CAMPAINHA ELÉTRICA PARA ESCOLA                     </t>
  </si>
  <si>
    <t xml:space="preserve">CAMPAINHA ELÉTRICA PARA RESIDENCIA     </t>
  </si>
  <si>
    <t>CLEATS DE NYLON  INCLUSIVE  PREGOS  PARA FIXAÇÃO</t>
  </si>
  <si>
    <t xml:space="preserve">PLACA CEGA PLÁSTICA (4"x2")   </t>
  </si>
  <si>
    <t xml:space="preserve">PLACA CEGA PLASTICA (4"x4")   </t>
  </si>
  <si>
    <t>REVISÃO    INSTALAÇÃO    ELÉTRICA    COM SUBSTITUIÇÃO DE FIAÇÃO</t>
  </si>
  <si>
    <t xml:space="preserve">STARTER PLÁSTICO                        </t>
  </si>
  <si>
    <t xml:space="preserve">SUPORTE PLÁSTICO P/LÂMPADA FLUORESCENTE </t>
  </si>
  <si>
    <t>FORNECIMENTO E  INSTALAÇÃO  DE  EXAUSTOR ELÉTRICO   D=0,60M   CONF.   ESPECICAÇÃO</t>
  </si>
  <si>
    <t>CERCA   ELÉTRICA   INCLUSIVE    FIXAÇÃO, CENTRAL  DE  CHOQUE,  BATERIA,   SIRENE, HASTES, ATERRAMENTO, FIOS  E  PLACAS  DE ATENÇÃO</t>
  </si>
  <si>
    <t>SINALIZADOR  DE  OBSTÁCULOS  COM  CÉLULA FOTOELÉTRICA</t>
  </si>
  <si>
    <t xml:space="preserve">VENTILADOR DE TETO INCLUSIVE FIXAÇÃO    </t>
  </si>
  <si>
    <t>ARAME AÇO GALVANIZADO 12,7MM</t>
  </si>
  <si>
    <t>BANCADAS,TAMPOS E BEBEDOUROS</t>
  </si>
  <si>
    <t>BANCADA DE PIA EM  AÇO  INOX  ,  MEDINDO 2,00x60cm, COM 01  CUBA  DE  50x40x40cm, INCLUSIVE      ACESSÓRIOS       CROMADOS</t>
  </si>
  <si>
    <t>BANCADA DE PIA EM  AÇO  INOX  ,  MEDINDO 2,30x60cm, COM 02 CUBAS  DE  50x40x40cm, INCLUSIVE      ACESSÓRIOS       CROMADOS</t>
  </si>
  <si>
    <t>TAMPO   EM   GRANITO   AMENDOA   POLIDO, ESPESSURA 2 cm</t>
  </si>
  <si>
    <t xml:space="preserve">TAMPO EM MÁRMORE CINZA, ESPESSURA 2 cm  </t>
  </si>
  <si>
    <t xml:space="preserve">TAMPO DE AÇO INOX ESPESSURA 2 mm </t>
  </si>
  <si>
    <t>BEBEDOURO ELETRICO EM AÇO INÓX  PARA  04 TORNEIRAS COM FILTRO</t>
  </si>
  <si>
    <t>BEBEDOURO   ELÉTRICO   TIPO   EM   INOX, CAPACIDADE PARA 40 L</t>
  </si>
  <si>
    <t>CHUMBAMENTO  DE  BANCADAS  DE  PIAS   OU TAMPOS,      INCLUSIVE       ACABAMENTOS</t>
  </si>
  <si>
    <t>FURO E  COLAGEM  DE  CUBA  EM  TAMPO  DE GRANITO OU MÁRMORE.</t>
  </si>
  <si>
    <t>CAIXAS-SIFONADAS   E   RALOS,CAIXAS   DE GORDURA  E  INSPEÇÃO  E   CAIXAS   DÁGUA</t>
  </si>
  <si>
    <t>CAIXA  SIFONADA  PVC  RÍGIDO  100x100x50 mm, INCLUSI FIXAÇÃO</t>
  </si>
  <si>
    <t>CAIXA  SIFONADA  PVC  RIGIDO  150x150x50 mm, INCLUSIVE FIXAÇÃO</t>
  </si>
  <si>
    <t>CAIXA  SINFONADA  EM  PVC  GIRAFÁCIL  DN 150x170x75,      INCLUSIVE       FIXAÇÃO</t>
  </si>
  <si>
    <t>CAIXA  SINFONADA  EM  PVC  GIRAFÁCIL  DN 100x140x50,      INCLUSIVE       FIXAÇÃO</t>
  </si>
  <si>
    <t>RALO  SECO  PVC  RÍGIDO  100x100x40  cm, COM GRELHA BRANCA</t>
  </si>
  <si>
    <t>CAIXA   GORDURA   DUPLA    PRE-FABRICADA CIRCAULAR D=60CM, COM TAMPA EM  CONCRETO</t>
  </si>
  <si>
    <t>CAIXA DE GORDURA EM  PVC  558x300x100mm, INCLUSIVE    ANEL    GIRATORIO,    TAMPA REFORÇADA COM PORTA TAMPA  E  INSTALAÇÃO</t>
  </si>
  <si>
    <t>CAIXA  DE  INSPEÇÃO  EM   ALVENARIA   DE TIJOLO  MACIÇO,  ESP.=10CM,  TRAÇO  1:4, DIMENSOES   DE   40x40x40cm,   INCLUSIVE REVESTIMENTO    E    TAMPA     CONCRETO, ESP.=5,0cm</t>
  </si>
  <si>
    <t>CAIXA  DE  INSPEÇÃO  EM   ALVENARIA   DE TIJOLO  MACIÇO,  ESP.=10CM,  TRAÇO  1:4, DIMENSOES   DE   60x60x60cm,   INCLUSIVE REVESTIMENTO    E    TAMPA     CONCRETO, ESP.=5,0cm</t>
  </si>
  <si>
    <t>CAIXA  DE  INSPEÇÃO  EM   ALVENARIA   DE TIJOLO  MACIÇO,  ESP.=10CM,  TRAÇO  1:4, DIMENSOES   DE   80x80x80cm,   INCLUSIVE REVESTIMENTO    E    TAMPA     CONCRETO, ESP.=5,0cm</t>
  </si>
  <si>
    <t>CAIXA D´ÁGUA EM FIBROCIMENTO,  FIBRA  DE VIDRO OU POLIETILENO,  CAP.=250  L,  COM TAMPA,       INCLUSIVE        ACESSÓRIOS</t>
  </si>
  <si>
    <t>CAIXA D´ÁGUA EM FIBROCIMENTO,  FIBRA  DE VIDRO OU POLIETILENO,  CAP.=500  L,  COM TAMPA,       INCLUSIVE        ACESSÓRIOS</t>
  </si>
  <si>
    <t>CAIXA D´ÁGUA EM FIBROCIMENTO,  FIBRA  DE VIDRO  OU  POLIETILENO,  CAP.=1.000   L, COM    TAMPA,    INCLUSIVE    ACESSÓRIOS</t>
  </si>
  <si>
    <t>CAIXA  D´ÁGUA  EM  FIBRA  DE  VIDRO   OU POLIETILENO, CAP.=5.000  L,  COM  TAMPA, INCLUSIVE ACESSÓRIOS</t>
  </si>
  <si>
    <t>CAIXA  D´ÁGUA   EM   FIBRA   DE   VIDRO, CAP.=20.000  L,  COM  TAMPA,   INCLUSIVE ACESSÓRIOS</t>
  </si>
  <si>
    <t>CAIXA   DÁGUA   EM   FIBRA   DE   VIDRO, CAP.=30.000  L  COM   TAMPA,   INCLUSIVE ACESSÓRIOS</t>
  </si>
  <si>
    <t>GRELHA   REDONDA   BRANCA   PARA   CAIXA SIFONADA/RALO, DN 100 mm</t>
  </si>
  <si>
    <t>GRELHA   REDONDA   BRANCA   PARA   CAIXA SIFONADA/RALO, DN 150 mm</t>
  </si>
  <si>
    <t>GRELHA QUADRADA DE  AÇO  INOX  AISI  304 PARA  CAIXA  SIFONADAS   E   RALOS   COM FECHO, DN 100 mm</t>
  </si>
  <si>
    <t>GRELHA QUADRADA DE  AÇO  INOX  AISI  304 PARA CAIXA SIFONADA COM FECHO, DN 150 mm</t>
  </si>
  <si>
    <t>REGISTROS, VÁLVULAS,  CHUVEIROS,  BOMBAS E OUTROS</t>
  </si>
  <si>
    <t>ACABAMENTO CROMADO PARA REGISTRO,  DN  1 1/2"</t>
  </si>
  <si>
    <t>REGISTRO DE GAVETA BRUTO 15  mm  (1/2"), INCLUSIVE ADAPTADORES</t>
  </si>
  <si>
    <t>REGISTRO DE GAVETA BRUTO 20  mm  (3/4"), INCLUSIVE ADAPTADORES</t>
  </si>
  <si>
    <t>REGISTRO DE GAVETA  BRUTO  25  mm  (1"), INCLUSIVE ADAPTADORES</t>
  </si>
  <si>
    <t>REGISTRO  DE  GAVETA  BRUTO  32  mm   (1 1/4"),       INCLUSIVE       ADAPTADORES</t>
  </si>
  <si>
    <t>REGISTRO  DE  GAVETA  BRUTO  40  mm   (1 1/2"),       INCLUSIVE       ADAPTADORES</t>
  </si>
  <si>
    <t>REGISTRO DE GAVETA  BRUTO  50  mm  (2"), INCLUSIVE ADAPTADORES</t>
  </si>
  <si>
    <t>REGISTRO  DE  GAVETA  BRUTO  65  mm   (2 1/2"),       INCLUSIVE       ADAPTADORES</t>
  </si>
  <si>
    <t>REGISTRO DE GAVETA  BRUTO  80  mm  (3"), INCLUSIVE ADAPTADORES</t>
  </si>
  <si>
    <t>REGISTRO DE GAVETA BRUTO  100  mm  (4"), INCLUSIVE ADAPTADORES</t>
  </si>
  <si>
    <t>REGISTRO  DE   GAVETA   COM   ACABAMENTO CROMADO   15   mm   (1/2"),    INCLUSIVE ASAPTADORES</t>
  </si>
  <si>
    <t>REGISTRO  DE   GAVETA   COM   ACABAMENTO CROMADO   20   mm   (3/4"),    INCLUSIVE ADAPTADORES</t>
  </si>
  <si>
    <t>REGISTRO  DE   GAVETA   COM   ACABAMENTO CROMADO   25    mm    (1"),    INCLUSIVE ADAPTADORES</t>
  </si>
  <si>
    <t>REGISTRO  DE   GAVETA   COM   ACABAMENTO CROMADO  32  mm  (1   1/4"),   INCLUSIVE ADAPTADORES</t>
  </si>
  <si>
    <t>REGISTRO  DE   GAVETA   COM   ACABAMENTO CROMADO  40  mm  (1   1/2"),   INCLUSIVE ADAPTADORES</t>
  </si>
  <si>
    <t>REGISTRO  DE  PRESSAO   COM   ACABAMENTO CROMADO 15  mm  (1/2"),  INCLUSIVE  LUVA SOLDAVEL/ROSCA E ADAPATDOR</t>
  </si>
  <si>
    <t>REGISTRO  DE  PRESSAO   COM   ACABAMENTO CROMADO 20  mm  (3/4"),  INCLUSIVE  LUVA SOLDAVEL/ROSCA E ADAPTADOR</t>
  </si>
  <si>
    <t>REGISTRO DE  ESFERA  METALICO  DN  1/2", INCLUSIVE ADAPTADORES</t>
  </si>
  <si>
    <t>REGISTRO  DE  ESFERA  METALICO  DN   3", INCLUSIVE ADAPTADORES</t>
  </si>
  <si>
    <t>REGISTRO  PVC  ESFERA  VS  ROSCAVEL   DN 3/4",       INCLUSIVE        ADAPTADORES</t>
  </si>
  <si>
    <t>REGISTRO PVC ESFERA VS ROSCAVEL  DN  1", INCLUSIVE ADAPTADORES</t>
  </si>
  <si>
    <t>REGISTRO PVC ESFERA  VS  ROSCAVEL  DN  1 1/4",       INCLUSIVE        ADAPTADORES</t>
  </si>
  <si>
    <t xml:space="preserve">CANOPLA PARA VÁLVULA DE DESCARGA </t>
  </si>
  <si>
    <t>REPARO DE VÁLVULA DESCARGA</t>
  </si>
  <si>
    <t>VÁLVULA DE DESCARGA CROMADA  DN  1  1/2" COM  ACABAMENTO,   INCLUSIVE   TUBO   DE DESCARGA PVC  VDE 38mm  COM  JOELHO  90° AZUL E ANEL DE VEDAÇAO</t>
  </si>
  <si>
    <t>VÁLVULA  CROMADA  PARA  PIA  DE  COZINHA COM CESTA DE METAL, DN  3 1/2" x 1  1/2"</t>
  </si>
  <si>
    <t>VÁLVULA CROMADA  PARA  TANQUE  DE  LAVAR DN 1 1/4"</t>
  </si>
  <si>
    <t>VÁLVULA CROMADA PARA LAVATÓRIO</t>
  </si>
  <si>
    <t>VÁLVULA PLÁSTICA  CROMADA  PARA  PIA  DE COZINHA DE 3 1/2"x1 1/2"</t>
  </si>
  <si>
    <t>VÁLVULA PLÁSTICA BRANCA PARA  TANQUE  DE LAVAR DE 1 1/4"x1 1/2"</t>
  </si>
  <si>
    <t>VÁLVULA  PLÁSTICA  BRANCA  DE  1"   PARA LAVATORIO, COM LADRÃO</t>
  </si>
  <si>
    <t>VÁLVULA  DE  RETENÇÃO   PÉ   COM   CRIVO BRONZE,   DIÂMETRO    20    mm    (3/4")</t>
  </si>
  <si>
    <t>VÁLVULA  DE  RETENÇÃO   PÉ   COM   CRIVO BRONZE,  DIÂMETRO   32   mm   (1   1/4")</t>
  </si>
  <si>
    <t>VÁLVULA  DE  RETENÇÃO   PÉ   COM   CRIVO BRONZE,   DIÂMETRO  40   mm   (1   1/2")</t>
  </si>
  <si>
    <t>VÁLVULA DE RETENÇÃO  HORIZONTAL  BRONZE,  DIÂMETRO 100 mm (4")</t>
  </si>
  <si>
    <t>CHUVEIRO PLÁSTICO CROMADO DE  1/2",  COM BRAÇO E CANOPLA</t>
  </si>
  <si>
    <t>CHUVEIRO PLÁSTICO BRANCO  DE  1/2",  COM BRAÇO E REGISTRO</t>
  </si>
  <si>
    <t>CHUVEIRO PLÁSTICO BRANCO  DE  1/2",  COM BRAÇO E CANOPLA</t>
  </si>
  <si>
    <t>CHUVEIRO    ELÉTRICO     CROMADO     COM ARTICULAÇÃO</t>
  </si>
  <si>
    <t>CHUVEIRO  ELÉTRICO  DE  PLASTICO   MAXI- DUCHA     LORENZETTI     OU      SIMILAR</t>
  </si>
  <si>
    <t>BOMBA CENTRÍFUGA TRIFASICA, POTÊNCIA  DE 1CV-220V/380V,   INCLUSIVE   QUADRO   DE COMANDO  COMPLETO  PARA  1CV,   MATERIAL PARA SUCÇÃO E RECALQUE</t>
  </si>
  <si>
    <t>BOMBA CENTRÍFUGA TRIFASICA, POTÊNCIA  DE 2CV-220//380V,   INCLUSIVE   QUADRO   DE COMANDO  COMPLETO  PARA  2CV,   MATERIAL PARA SUCÇÃO E RECALQUE</t>
  </si>
  <si>
    <t>BOMBA CENTRÍFUGA TRIFASICA, POTÊNCIA  DE 3CV-220//380V,   INCLUSIVE   QUADRO   DE COMANDO  COMPLETO  PARA  3CV,   MATERIAL PARA SUCÇÃO E RECALQUE</t>
  </si>
  <si>
    <t>BOMBA CENTRÍFUGA TRIFASICA, POTÊNCIA  DE 5CV-220//380V,   INCLUSIVE   QUADRO   DE COMANDO  COMPLETO  PARA  5CV,   MATERIAL PARA SUCÇÃO E RECALQUE</t>
  </si>
  <si>
    <t>BOMBA CENTRÍFUGA TRIFASICA, POTÊNCIA  DE 7,5CV-220//380V,  INCLUSIVE  QUADRO   DE COMANDO COMPLETO  PARA  7,5CV,  MATERIAL PARA SUCÇÃO E RECALQUE</t>
  </si>
  <si>
    <t>BOMBA CENTRÍFUGA TRIFASICA, POTÊNCIA  DE 10CV-220//380V,  INCLUSIVE   QUADRO   DE COMANDO  COMPLETO  PARA  10CV,  MATERIAL PARA SUCÇÃO E RECALQUE</t>
  </si>
  <si>
    <t>BOMBA     TRIFÁSICA,     POTÊNCIA     DE 3CV-220/380V   PARA   ÁGUA     BPI-92SJ, EXCLUSIVE ACESSORIOS</t>
  </si>
  <si>
    <t>BOMBA CENTRÍFUGA TRIFASICA, POTÊNCIA  DE 12CV-220V/380V,    PARA    COMBATE     À INCÊNDIO,      EXCLUSIVE      ACESSORIOS</t>
  </si>
  <si>
    <t>KIT DE ENTRADA HIDRÁULICA  PREDIAL  INC. HIDROMETRO</t>
  </si>
  <si>
    <t>KIT DE  ENTRADA  HIDRÁULICA  PREDIAL  S/ HIDROMETRO</t>
  </si>
  <si>
    <t>FOSSAS,   SUMIDOURO,   ESGOTAMENTOS    E DRENAGEM</t>
  </si>
  <si>
    <t>FOSSA SÉPTICA  EM  ALVENARIA  DE  TIJOLO CERAMICO,   ARGAMASSA   DE   CIMENTO   E AREIA,   TRAÇO    1:4,    ESP.=20    cm, DIMENSOES DE 1,40x0,70x1,40m,  PARA  ATE 05 PESSOAS, CAP.=1.078 L</t>
  </si>
  <si>
    <t>FOSSA SÉPTICA  EM  ALVENARIA  DE  TIJOLO CERAMICO,   ARGAMASSA   DE   CIMENTO   E AREIA,   TRAÇO    1:4,    ESP.=20    cm, DIMENSOES DE 1,60x0,80x1,50m,  PARA  ATÉ 07 PESSOAS, CAP.=1.536 L</t>
  </si>
  <si>
    <t>FOSSA SÉPTICA  EM  ALVENARIA  DE  TIJOLO CERAMICO,   ARGAMASSA   DE   CIMENTO   E AREIA,   TRAÇO    1:4,    ESP.=20    cm, DIMENSOES DE 2,35x1,15x1,50m,  PARA  ATE 15 PESSOAS, CAP.=3.243 L</t>
  </si>
  <si>
    <t>FOSSA SÉPTICA  EM  ALVENARIA  DE  TIJOLO CERAMICO,   ARGAMASSA   DE   CIMENTO   E AREIA,   TRAÇO    1:4,    ESP.=20    cm, DIMENSOES DE 3,20x1,60x2,30m, CAP.=10.000 L</t>
  </si>
  <si>
    <t>SUMIDOURO   EM   ALVENARIA   DE   TIJOLO CERAMICO  EM  CRIVO  (FUROS   LATERAIS), ARGAMASSA  DE  CIMENTO  E  AREIA,  TRAÇO 1:4, ESP.=20   cm,  Ø=1,30m  -  H=2,60m, PARA ATE 05 PESSOAS</t>
  </si>
  <si>
    <t>SUMIDOURO   EM   ALVENARIA   DE   TIJOLO CERAMICO  EM  CRIVO  (FUROS   LATERAIS), ARGAMASSA  DE  CIMENTO  E  AREIA,  TRAÇO 1:4  ESP.=20   cm,  Ø=1,60m  -  H=3,00m, PARA ATE 07 PESSOAS</t>
  </si>
  <si>
    <t>SUMIDOURO   EM   ALVENARIA   DE   TIJOLO CERAMICO  EM  CRIVO  (FUROS   LATERAIS), ARGAMASSA  DE  CIMENTO  E  AREIA,  TRAÇO 1:4  ESP.=20   cm,  Ø=1,80m  -  H=3,00m, PARA ATE 15 PESSOAS (02 POR FOSSA)</t>
  </si>
  <si>
    <t>SUMIDOURO   EM   ALVENARIA   DE   TIJOLO CERAMICO  EM  CRIVO  (FUROS   LATERAIS), ARGAMASSA  DE  CIMENTO  E  AREIA,  TRAÇO 1:4   ESP.=20     cm,    DIMENSÕES    DE 3,00x1,50x2,60m, CAP.=10.000 L</t>
  </si>
  <si>
    <t>ESGOTAMENTO   DE   FOSSA   SEPTICA   COM CAMINHÃO  LIMPA   FOSSAS   AUTO   VÁCUO, INCLUSIVE LIMPEZA</t>
  </si>
  <si>
    <t xml:space="preserve">car   </t>
  </si>
  <si>
    <t>ESGOTAMENTO DE  SUMIDOURO  COM  CAMINHÃO LIMPA  FOSSAS  AUTO   VÁCUO,   INCLUSIVE LIMPEZA</t>
  </si>
  <si>
    <t>DRENAGEM  EM  TUBULAÇÃO  DE  PVC  RIGIDO CORRUGADO, DIÂMETRO  100  mm,  VALA  COM SEÇÕES   (LARG.=50cm   -    H=80cm)    , INCLUSIVE COLOCAÇÃO  DE  BRITA   38mm  E MANTA GEOTEXTIL</t>
  </si>
  <si>
    <t>DRENAGEM  PARA  CAMPO  DE   FUTEBOL   OU PISTA  DE  ATLETISMO  TIPO  ESPINHA   DE PEIXE, COM BRITA 19 mm E  TUBOS  EM  PVC RIGIDO CORRUGADO PARA DRENAGEM, DN 100mm</t>
  </si>
  <si>
    <t>TUBULAÇÕES E CONEXÕES</t>
  </si>
  <si>
    <t>TUBULAÇÃO   EM   AÇO   GALVANIZADO   COM COSTURA, D=25 mm (1")</t>
  </si>
  <si>
    <t>TUBULAÇÃO   EM   AÇO   GALVANIZADO   COM COSTURA, D=40 mm (1 1/2")</t>
  </si>
  <si>
    <t>TUBULAÇÃO   EM   AÇO   GALVANIZADO   COM COSTURA, D=50 mm (2")</t>
  </si>
  <si>
    <t>TUBULAÇÃO   EM   AÇO   GALVANIZADO   COM COSTURA, D=65 mm (2 1/2")</t>
  </si>
  <si>
    <t>TUBULAÇÃO   EM   AÇO   GALVANIZADO   COM COSTURA, D=80 mm (3")</t>
  </si>
  <si>
    <t>TUBULAÇÃO   EM   AÇO   GALVANIZADO   COM COSTURA, D=100 mm (4")</t>
  </si>
  <si>
    <t>TUBULAÇÃO  EM  PVC   RIGIDO    CORRUGADO PARA   DRENAGEM,   DIÂMETRO    100    mm</t>
  </si>
  <si>
    <t>TUBULAÇÃO  EM  PVC   RIGIDO    CORRUGADO PARA   DRENAGEM,   DIÂMETRO    150    mm</t>
  </si>
  <si>
    <t>TUBULAÇÃO   EM   POLIETILENO   DE   ALTA DENSIDADE,    PEAD    CORRUGADO     PARA DRENAGEM, DIÂMETRO 200 mm</t>
  </si>
  <si>
    <t>TUBULAÇÃO   EM   PVC   FLEXIVEL    LINHA DRENOFLEX   CORRUGADO   PARA    DRENAGEM AGRICOLA, DIÂMETRO 65 mm</t>
  </si>
  <si>
    <t>TUBULAÇÃO  PVC  SOLDÁVEL   RÍGIDO   PARA ESGOTO, SERIE  NORMAL,  DIÂMETRO  40  mm</t>
  </si>
  <si>
    <t>TUBULAÇÃO  PVC  SOLDÁVEL   RÍGIDO   PARA ESGOTO, SERIE  NORMAL,  DIÂMETRO  50  mm</t>
  </si>
  <si>
    <t>TUBULAÇÃO  PVC  SOLDÁVEL   RÍGIDO   PARA ESGOTO, SERIE  NORMAL,  DIÂMETRO  75  mm</t>
  </si>
  <si>
    <t>TUBULAÇÃO  PVC  SOLDÁVEL   RÍGIDO   PARA ESGOTO, SERIE NORMAL,  DIÂMETRO  100  mm</t>
  </si>
  <si>
    <t>TUBULAÇÃO  PVC  SOLDÁVEL   RÍGIDO   PARA ESGOTO, SERIE NORMAL,  DIÂMETRO  150  mm</t>
  </si>
  <si>
    <t>TUBULAÇÃO  PVC  SOLDÁVEL   RÍGIDO   PARA ÁGUA FRIA, DIÂMETRO 20 mm</t>
  </si>
  <si>
    <t>TUBULAÇÃO  PVC  SOLDÁVEL   RÍGIDO   PARA ÁGUA FRIA, DIÂMETRO 25 mm</t>
  </si>
  <si>
    <t>TUBULAÇÃO  PVC  SOLDÁVEL   RÍGIDO   PARA ÁGUA FRIA, DIÂMETRO 32 mm</t>
  </si>
  <si>
    <t>TUBULAÇÃO  PVC  SOLDÁVEL   RÍGIDO   PARA ÁGUA FRIA, DIÂMETRO 40 mm</t>
  </si>
  <si>
    <t>TUBULAÇÃO  PVC  SOLDÁVEL   RÍGIDO   PARA ÁGUA FRIA, DIÂMETRO 50 mm</t>
  </si>
  <si>
    <t>TUBULAÇÃO  PVC  SOLDÁVEL   RÍGIDO   PARA ÁGUA FRIA, DIÂMETRO 60 mm</t>
  </si>
  <si>
    <t>TUBULAÇÃO  PVC  SOLDÁVEL   RÍGIDO   PARA ÁGUA FRIA, DIÂMETRO 75 mm</t>
  </si>
  <si>
    <t>TUBULAÇÃO  PVC  SOLDÁVEL   RÍGIDO   PARA ÁGUA FRIA, DIÂMETRO 85 mm</t>
  </si>
  <si>
    <t>TUBULAÇÃO  PVC  SOLDÁVEL   RÍGIDO   PARA ÁGUA    FRIA,    DIÂMETRO     110     mm</t>
  </si>
  <si>
    <t>TUBULAÇÃO  EM   CONCRETO   SIMPLES   COM JUNTA  EM   CIMENTO   E   AREIA   (1:3), DIÂMETRO 300 mm</t>
  </si>
  <si>
    <t>TUBULAÇÃO  EM   CONCRETO   SIMPLES   COM JUNTA  EM   CIMENTO   E   AREIA   (1:3), DIÂMETRO 400 mm</t>
  </si>
  <si>
    <t>TUBULAÇÃO  EM   CONCRETO   SIMPLES   COM JUNTA  EM   CIMENTO   E   AREIA   (1:3), DIÂMETRO 500 mm</t>
  </si>
  <si>
    <t>TUBULAÇÃO  EM   CONCRETO   SIMPLES   COM JUNTA  EM   CIMENTO   E   AREIA   (1:3), DIÂMETRO 600 mm</t>
  </si>
  <si>
    <t>TUBULAÇÃO EM CONCRETO ARMADO  COM  JUNTA EM CIMENTO E AREIA (1:3),  DIÂMETRO  600 mm</t>
  </si>
  <si>
    <t>TUBULAÇÃO EM CONCRETO ARMADO  COM  JUNTA EM CIMENTO E AREIA (1:3),  DIÂMETRO  800 mm</t>
  </si>
  <si>
    <t>TUBULAÇÃO EM CONCRETO ARMADO  COM  JUNTA EM  CIMENTO  E  AREIA  (1:3),   DIÂMETRO 1000 mm</t>
  </si>
  <si>
    <t>TUBULAÇÃO EM CONCRETO ARMADO  COM  JUNTA EM  CIMENTO  E  AREIA  (1:3),   DIÂMETRO 1200 mm</t>
  </si>
  <si>
    <t>CURVA  90°   CERÂMICA   COM   JUNTA   DE CIMENTO E AREIA, (1:3), DIAMETRO 100  mm</t>
  </si>
  <si>
    <t>RASGO  EM  ALVENARIA  PARA   TUBULAÇÕES, D=15 A 25mm</t>
  </si>
  <si>
    <t>RASGO  EM  ALVENARIA  PARA   TUBULAÇÕES, D=32 A 50mm</t>
  </si>
  <si>
    <t>RASGO  EM  ALVENARIA  PARA   TUBULAÇÕES, D=65 A 100mm</t>
  </si>
  <si>
    <t>PONTOS DE ÁGUA E ESGOTO</t>
  </si>
  <si>
    <t>PONTO  ÁGUA  TUBULAÇÃO  Ø  20   mm   PVC SOLDÁVEL       INCLUSIVE        CONEXÕES</t>
  </si>
  <si>
    <t>PONTO  ÁGUA  TUBULAÇÃO  Ø  25   mm   PVC SOLDÁVEL       INCLUSIVE        CONEXÕES</t>
  </si>
  <si>
    <t>PONTO  ÁGUA  TUBULAÇÃO  Ø  32   mm   PVC SOLDÁVEL       INCLUSIVE        CONEXÕES</t>
  </si>
  <si>
    <t>PONTO  ÁGUA  TUBULAÇÃO  Ø  50   mm   PVC SOLDÁVEL       INCLUSIVE        CONEXÕES</t>
  </si>
  <si>
    <t>PONTO ÁGUA TUBULAÇÃO Ø 1/2" (15 mm)  AÇO GALVANIZADO      INCLUSIVE      CONEXÕES</t>
  </si>
  <si>
    <t>PONTO ÁGUA TUBULAÇÃO  Ø 3/4" (20 mm) AÇO GALVANIZADO      INCLUSIVE      CONEXÕES</t>
  </si>
  <si>
    <t>PONTO ESGOTO TUBULAÇÃO Ø 3" (80 mm)  AÇO GALVANIZADO      INCLUSIVE      CONEXÕES</t>
  </si>
  <si>
    <t>PONTO  ESGOTO  TUBULAÇÃO  Ø  40  mm  PVC SOLDÁVEL       INCLUSIVE        CONEXÕES</t>
  </si>
  <si>
    <t>PONTO  ESGOTO  TUBULAÇÃO  Ø  50  mm  PVC SOLDÁVEL       INCLUSIVE        CONEXÕES</t>
  </si>
  <si>
    <t>PONTO  ESGOTO  TUBULAÇÃO  Ø  75  mm  PVC SOLDÁVEL       INCLUSIVE        CONEXÕES</t>
  </si>
  <si>
    <t>PONTO ESGOTO  TUBULAÇÃO  Ø  100  mm  PVC SOLDÁVEL       INCLUSIVE        CONEXÕES</t>
  </si>
  <si>
    <t>PONTO DE DRENO TUBULAÇÃO  Ø  25  mm  PVC SOLDÁVEL      PARA      AR-CONDICIONADO, INCLUSIVE CONEXÕES</t>
  </si>
  <si>
    <t xml:space="preserve">REVISÃO EM PONTO ÁGUA OU ESGOTO         </t>
  </si>
  <si>
    <t>SIFÕES</t>
  </si>
  <si>
    <t>SIFÃO EM LATÃO CROMADO  PARA  LAVATORIO, 1"x1 1/4"</t>
  </si>
  <si>
    <t>SIFÃO  EM  LATÃO  CROMADO  PARA  PIA  DE COZINHA, 1 1/2"x2"</t>
  </si>
  <si>
    <t>SIFÃO EM LATÃO CROMADO  PARA  TANQUE  DE LAVAR, 1"x1 1/4"</t>
  </si>
  <si>
    <t>SIFÃO PLÁSTICO  TIPO  COPO  OU  FLEXIVEL PARA LAVATORIO, 1 1/4"</t>
  </si>
  <si>
    <t>SIFÃO PLÁSTICO  TIPO  COPO  OU  FLEXIVEL PARA   PIA   DE   COZINHA,   1   1/2"X2"</t>
  </si>
  <si>
    <t>SIFÃO PLÁSTICO  TIPO  COPO  PARA  TANQUE DE LAVAR, 1 1/4"</t>
  </si>
  <si>
    <t>EQUIPAMENTOS DE ACESSIBILIDADE PARA  PNE (Portadores de  Necessidades  Especiais)</t>
  </si>
  <si>
    <t>BARRA  DE  APOIO  RETA,  30cm,  Ø  32mm, AÇO INOX AISI  304,  ACABAMENTO  POLIDO, PARA  PNE  (Portadores  de  Necessidades Especiais)</t>
  </si>
  <si>
    <t>BARRA  DE  APOIO  RETA,  40cm,  Ø  32mm, AÇO INOX AISI  304,  ACABAMENTO  POLIDO, PARA  PNE  (Portadores  de  Necessidades Especiais)</t>
  </si>
  <si>
    <t>BARRA  DE  APOIO  RETA,  50cm,  Ø  32mm, AÇO INOX AISI  304,  ACABAMENTO  POLIDO, PARA  PNE  (Portadores  de  Necessidades Especiais)</t>
  </si>
  <si>
    <t>BARRA  DE  APOIO  RETA,  60cm,  Ø  32mm, AÇO INOX AISI  304,  ACABAMENTO  POLIDO, PARA  PNE  (Portadores  de  Necessidades Especiais)</t>
  </si>
  <si>
    <t>BARRA  DE  APOIO  RETA,  80cm,  Ø  32mm, AÇO INOX AISI  304,  ACABAMENTO  POLIDO, PARA  PNE  (Portadores  de  Necessidades Especiais)</t>
  </si>
  <si>
    <t>POÇOS ARTESIANOS</t>
  </si>
  <si>
    <t>POÇO TUBULAR REVESTIDO COM  TUBO  STD  E FILTRO   GEOMECANICO   DE   6",    INCL. PERFURAÇÃO,   TESTE,   VAZAO,    ANÁLISE QUIMICA DA ÁGUA,  INSTALAÇÃO  DA  BOMBA, CATAVENTO,  CAIXA  D´ÁGUA  FIBRA  5000L, NO CRISTALINO COM PROFUNDIDADE ATÉ 40,00m</t>
  </si>
  <si>
    <t>POÇO TUBULAR REVESTIDO COM  TUBO  STD  E FILTRO   GEOMECANICO   DE   6",    INCL. PERFURAÇÃO,   TESTE,   VAZAO,    ANÁLISE QUIMICA DA ÁGUA,  INSTALAÇÃO  DA  BOMBA, CATAVENTO, CAIXA DÁGUA FIBRA  5000L,  NO CRISTALINO, COM PROFUNDIDADE ATÉ 50,00m</t>
  </si>
  <si>
    <t>POÇO TUBULAR REVESTIDO COM  TUBO  STD  E FILTRO   GEOMECANICO   DE   6",    INCL. PERFURAÇÃO,   TESTE,   VAZAO,    ANÁLISE QUIMICA DA ÁGUA,  INSTALAÇÃO  DA  BOMBA, CATAVENTO, CAIXA DÁGUA FIBRA  5000L,  NO CRISTALINO COM PROFUNDIDADE ATÉ 60,00m</t>
  </si>
  <si>
    <t>POÇO TUBULAR REVESTIDO COM  TUBO  STD  E FILTRO   GEOMECANICO   DE   6",    INCL. PERFURAÇÃO,   TESTE,   VAZAO,    ANÁLISE QUIMICA DA ÁGUA,  INSTALAÇÃO  DA  BOMBA, CATAVENTO,  CAIXA  D´ÁGUA  FIBRA  5000L, NO CRISTALINO, COM PROFUNDIDADE ATÉ 80,00m</t>
  </si>
  <si>
    <t>POÇO TUBULAR REVESTIDO COM  TUBO  STD  E FILTRO   GEOMECANICO   DE   6",    INCL. PERFURAÇÃO,   TESTE,   VAZAO,    ANÁLISE QUIMICA DA ÁGUA,  INSTALAÇÃO  DA  BOMBA, CATAVENTO, CAIXA DÁGUA FIBRA  5000L,  NO CALCÁREO, COM PROFUNDIDADE ATÉ 120,00m</t>
  </si>
  <si>
    <t>POÇO TUBULAR REVESTIDO COM  TUBO  STD  E FILTRO   GEOMECANICO   DE   6",    INCL. PERFURAÇÃO,  TESTE  DE  VAZÃO,   ANÁLISE QUIMICA DA ÁGUA,  INSTALAÇÃO  DA  BOMBA, CATAVENTO,  CAIXA  D´ÁGUA  FIBRA  5000L, NO CÁLCAREO COM PROF. ATÉ 200,00m</t>
  </si>
  <si>
    <t>LOUÇAS, METAIS E ACESSÓRIOS</t>
  </si>
  <si>
    <t>ASSENTO  PLÁSTICO  BRANCO   PARA   BACIA SANITÁRIA SIFONADA</t>
  </si>
  <si>
    <t>ASSENTO   PLÁSTICO   LUXO   PARA   BACIA SANITÁRIA SIFONADA</t>
  </si>
  <si>
    <t>ASSENTO  PLÁSTICO  BRANCO   PARA   BACIA SANITÁRIA       SIFONADA        INFANTIL</t>
  </si>
  <si>
    <t>BACIA  SANITÁRIA   SIFONADA   EM   LOUÇA BRANCA PADRAO  POPULAR,  SEM  ACESSORIOS</t>
  </si>
  <si>
    <t>BACIA  SANITÁRIA   SIFONADA   EM   LOUÇA BRANCA   PADRAO    POPULAR,    INCLUSIVE ASSENTO PLASTICO ACESSORIOS</t>
  </si>
  <si>
    <t>BACIA  SANITÁRIA  SIFONADA   COM   CAIXA ACOPLADA EM LOUÇA BRANCA  PADRAO  MEDIO, INCLUSIVE ASSENTO PLASTICO E  ACESSÓRIOS</t>
  </si>
  <si>
    <t>BACIA  SANITÁRIA  SIFONADA  INFANTIL  EM LOUÇA  BRANCA  PADRÃO  MEDIO,  INCLUSIVE ASSENTO    PLASTICO     E     ACESSÓRIOS</t>
  </si>
  <si>
    <t>BACIA  SANITÁRIA   SIFONADA   EM   LOUÇA BRANCA  OU   COR,   PADRÃO   LUXO,   SEM ACESSORIOS</t>
  </si>
  <si>
    <t>BACIA  SANITÁRIA   SIFONADA   EM   LOUÇA BRANCA OU COR,  PADRÃO  LUXO,  INCLUSIVE ASSENTO    PLASTICO     E     ACESSÓRIOS</t>
  </si>
  <si>
    <t>BACIA  SANITÁRIA  SIFONADA   COM   CAIXA ACOPLADA EM LOUÇA  BRANCA   OU  DE  COR, PADRAO    LUXO,    INCLUSIVE     ASSENTO PLASTICO E ACESSÓRIOS</t>
  </si>
  <si>
    <t>BACIA TURCA DE LOUÇA  BRANCA,  INCLUSIVE ACESSÓRIOS</t>
  </si>
  <si>
    <t xml:space="preserve">BRAÇO PLASTICO PARA CHUVEIRO ELÉTRICO      </t>
  </si>
  <si>
    <t>CABIDE   LOUÇA    BRANCA    2    GANCHOS INCLUSIVE FIXAÇÃO</t>
  </si>
  <si>
    <t>CABIDE   LOUÇA   BRANCA    01    GANCHO, INCLUSIVE FIXAÇÃO</t>
  </si>
  <si>
    <t xml:space="preserve">COLOCAÇÃO PEÇA SANITÁRIA (MÃO-DE-OBRA)  </t>
  </si>
  <si>
    <t>CUBA  EM   AÇO   INOX   304,   DIMENSOES 55x34x15CM, EXCLUSIVE  VÁLVULA  E  SIFÃO</t>
  </si>
  <si>
    <t>CUBA EM AÇO  INOX 304,  DE  SEMI-ENCAIXE QUADRADA,  EXCLUSIVE  VALVULA  E   SIFAO</t>
  </si>
  <si>
    <t>CUBA  DE  EMBUTIR  EM  AÇO   INOX   304, DIMENSOES     60X50X30CM,      EXCLUSIVE VALVULA E SIFAO</t>
  </si>
  <si>
    <t>CUBA  DE  EMBUTIR   DE   LOUÇA   BRANCA, DIMENSOES 49x36CM, EXCLUSIVE  ACESSORIOS</t>
  </si>
  <si>
    <t>DUCHA  DE  MÃO  CROMADA  COM   MANGUEIRA PLASTICA E 1/2"</t>
  </si>
  <si>
    <t xml:space="preserve">ENGATE PLÁSTICO BRANCO 30 cm C/NIPLE    </t>
  </si>
  <si>
    <t>LAVATORIO CIRÚRGICO  EM  AÇO  AISI  304, ACABAMENTO ESCOVADO, FIXADO  NA  PAREDE, DIMENSOES 250X41X35CM,  INCLUSIVE  SIFÃO E VALVULA CROMADA</t>
  </si>
  <si>
    <t>LAVATÓRIO  DE  LOUÇA  BRANCA   OVAL   DE EMBUTIR, INCLUSIVE ACESSÓRIOS  PLÁSTICOS</t>
  </si>
  <si>
    <t>LAVATÓRIO  DE  LOUÇA  BRANCA   SOBREPOR, INCLUSIVE      ACESSÓRIOS      PLÁSTICOS</t>
  </si>
  <si>
    <t>LAVATÓRIO SEM COLUNA  DE  LOUÇA  BRANCA, INCLUSIVE      ACESSÓRIOS      PLASTICOS</t>
  </si>
  <si>
    <t>LAVATÓRIO  DE  LOUÇA  BRANCA  DE   CANTO MASTER  DECA  L76C  17  OU  EQUIVALENTE, INCUSIVE      ACESSÓRIOS       METÁLICOS</t>
  </si>
  <si>
    <t>LAVATORIO  LOUÇA  BRANCA   SEMI-ENCAIXE, INCLUSIVE      ACESSÓRIOS      METÁLICOS</t>
  </si>
  <si>
    <t>LAVATÓRIO COM COLUNA  DE  LOUÇA  BRANCA, EXCLUSIVE ACESSORIOS</t>
  </si>
  <si>
    <t>LAVATÓRIO SEM COLUNA  DE  LOUÇA  BRANCA, EXCLUSIVE ACESSÓRIOS</t>
  </si>
  <si>
    <t>LAVATÓRIO COM COLUNA  DE  LOUÇA  BRANCA, INCLUSIVE ACESSÓRIOS PLÁSTICOS</t>
  </si>
  <si>
    <t>MICTÓRIO  DE  LOUÇA  BRANCA  COM   SIFAO INTEGRADO,    INCLUSIVE    VALVULA    DE MICTORIO   DE   1/2",   COM   FECHAMENTO AUTOMATICO</t>
  </si>
  <si>
    <t>MICTÓRIO  COLETIVO  DE  AÇO  INOXIDÁVEL, INCLUSIVE      ACESSORIOS      METALICOS</t>
  </si>
  <si>
    <t>PIA  DE  COZINHA   EM   MÁRMORE   CINZA, ESP.=2,0CM,     MEDINDO      1,50X0,60M, INCLUSIVE  CUBA  SIMPLES  INOX,  VÁLVULA EM METAL CROMADO  E SIFÃO PLASTICO</t>
  </si>
  <si>
    <t>PIA DE  COZINHA  MÁRMORE  SINTÉTICO  COM 01     CUBA,     MEDINDO     1,50x0,60m, INCLUSIVE ACESSÓRIOS PLÁSTICOS</t>
  </si>
  <si>
    <t>PIA  DE  COZINHA  EM  AÇO   INOX,   CUBA DUPLA,  MEDINDO  2,00X0,60M,   INCLUSIVE VÁLVULA  E  SIFÃO   EM   METAL   CROMADO</t>
  </si>
  <si>
    <t>PIA  DE  COZINHA  EM  AÇO   INOX,   CUBA SIMPLES, MEDINDO  1,50X0,60M,  INCLUSIVE VÁLVULA  E  SIFÃO   EM   METAL   CROMADO</t>
  </si>
  <si>
    <t>PORTA TOALHA EM ABS INCLUSIVE FIXAÇÃO</t>
  </si>
  <si>
    <t>PORTA SABÃO LÍQUIDO  EM  ABS,  INCLUSIVE FIXAÇÃO</t>
  </si>
  <si>
    <t>PORTA   PAPEL    HIGIÊNICO    EM    ABS, INCLUSIVE FIXAÇÃO</t>
  </si>
  <si>
    <t>PORTA PAPEL CROMADO INCLUSIVE FIXAÇÃO</t>
  </si>
  <si>
    <t>PORTA-PAPEL DE LOUÇA  BRANCA  15x15  cm, INCLUSIVE FIXAÇÃO</t>
  </si>
  <si>
    <t>PORTA-TOALHA   DE   LOUÇA   BRANCA   COM BASTÃO   PLASTICO,   INCLUSIVE   FIXAÇÃO</t>
  </si>
  <si>
    <t>PORTA   TOALHA   DE    PAPEL    CROMADO, INCLUSIVE FIXAÇÃO</t>
  </si>
  <si>
    <t>SABONETEIRA DE LOUÇA BRANCA  15x7,5  cm, INCLUSIVE FIXAÇÃO</t>
  </si>
  <si>
    <t>SABONETEIRA DE LOUÇA  BRANCA  15x15  cm, INCLUSIVE FIXAÇÃO</t>
  </si>
  <si>
    <t>SABONETEIRA    PARA    SABÃO    LÍQUIDO, INCLUSIVE FIXAÇÃO</t>
  </si>
  <si>
    <t>SABONETEIRA   CROMADA    TIPO    CONCHA, INCLUSIVE FIXAÇÃO</t>
  </si>
  <si>
    <t>TORNEIRA    PRESSÃO     CROMADA     PARA LAVATÓRIO DE 1/2"  DECA  OU  EQUIVALENTE</t>
  </si>
  <si>
    <t>TORNEIRA  PRESSÃO   ARTICULADA   CROMADA PARA  PIA  (3/4")  DECA  OU  EQUIVALENTE</t>
  </si>
  <si>
    <t>TORNEIRA  PRESSÃO  CROMADA  PARA  TANQUE DE 3/4"</t>
  </si>
  <si>
    <t>TORNEIRA  PRESSÃO  CROMADA  PARA  JARDIM DE 3/4"</t>
  </si>
  <si>
    <t>TORNEIRA  DE  PRESSÃO  MONOCOMANDO  PARA LAVATÓRIO</t>
  </si>
  <si>
    <t>TORNEIRA DE FECHAMENTO  AUTOMÁTICO  PARA PIA C/ SENSOR</t>
  </si>
  <si>
    <t>TORNEIRA PLASTICA PARA PIA DE 3/4"</t>
  </si>
  <si>
    <t>TORNEIRA  PLÁSTICA   PARA   USO   GERAL/ TANQUE DE 3/4"</t>
  </si>
  <si>
    <t>TORNEIRA CIRÚRGICA   PARA  LAVATORIO  DE MESA COM SENSOR  BIVOLT  DECALUX  1180.C OU SIMILAR</t>
  </si>
  <si>
    <t xml:space="preserve">TORNEIRA BÓIA PARA CAIXA D´ÁGUA DE 3/4"              </t>
  </si>
  <si>
    <t>TANQUE  DE  LOUÇA  BRANCA  COM   COLUNA, INCLUSIVE      ACESSÓRIOS      PLÁSTICOS</t>
  </si>
  <si>
    <t>TANQUE  SIMPLES  EM   MÁRMORE  SINTÉTICO SEM   COLUNA,    INCLUSIVE    ACESSÓRIOS PLÁSTICOS</t>
  </si>
  <si>
    <t>TANQUE EM AÇO INOX,  INCLUSIVE,  VÁLVULA E SIFÃO PLÁSTICOS</t>
  </si>
  <si>
    <t xml:space="preserve">CAIXA DESCARGA EXTERNA COMPLETA         </t>
  </si>
  <si>
    <t xml:space="preserve">REPARO DE CAIXA DESCARGA EXTERNA        </t>
  </si>
  <si>
    <t>ARMÁRIO PLASTICO  EMBUTIR  34X49cm,  COM ESPELHO PARA LAVATÓRIO</t>
  </si>
  <si>
    <t>BOLSA PLASTICA DE LIGAÇÃO BRANCA,  DN  1 1/2"</t>
  </si>
  <si>
    <t xml:space="preserve">FILTRO D'ÁGUA COM REGISTRO CROMADO      </t>
  </si>
  <si>
    <t xml:space="preserve">SPUD PLÁSTICO BRANCO PARA VASO SANITARIO                 </t>
  </si>
  <si>
    <t>INSTALAÇÕES DE COMBATE CONTRA INCÊNDIO</t>
  </si>
  <si>
    <t>EQUIPAMENTOS</t>
  </si>
  <si>
    <t>ABRIGO PARA  HIDRANTE  INTERNO  METÁLICO DE EMBUTIR 60x90x17cm, PORTA  COM  VISOR E ALETAS  DE  VENTILAÇÃO,  01  LANCE  DE MANGUEIRA COM ENGATE  STORZ  2  1/2"x30m E ESGUICHO DE LATÃO  COM  ENGATE  RÁPIDO 2 1/2", INCLUSIVE ASSENTAMENTO</t>
  </si>
  <si>
    <t>ABRIGO PARA  HIDRANTE  INTERNO  METÁLICO DE EMBUTIR 60x90x17cm, PORTA  COM  VISOR E ALETAS DE  VENTILAÇÃO,  02  LANCES  DE MANGUEIRA COM ENGATE  STORZ  2  1/2"x15m E ESGUICHO DE LATÃO  COM  ENGATE  RÁPIDO 2 1/2", INCLUSIVE ASSENTAMENTO</t>
  </si>
  <si>
    <t>ABRIGO PARA  HIDRANTE  INTERNO  METÁLICO DE EMBUTIR 45x75x17cm, PORTA  COM  VISOR E ALETAS  DE  VENTILAÇÃO,  01  LANCE  DE MANGUEIRA COM ENGATE  STORZ  2  1/2"x30m E ESGUICHO DE LATÃO  COM  ENGATE  RÁPIDO 2 1/2", INCLUSIVE ASSENTAMENTO</t>
  </si>
  <si>
    <t>HIDRANTE  DE  RECALQUE  (PASSEIO),   COM ACESSÓRIOS,    INCLUSIVE    CAIXA     EM ALVENARIA EM TIJOLO  MACIÇO  40x60x50cm, ESP.=10cm, COM TAMPA  EM  FERRO  FUNDIDO 600x400mm (INCÊNDIO)</t>
  </si>
  <si>
    <t>EXTINTOR DE ÁGUA PRESSURIZADA  (APL)  DE 10 L</t>
  </si>
  <si>
    <t>EXTINTOR DE PÓ QUÍMICO SECO (PQS)  DE  4 kg</t>
  </si>
  <si>
    <t>EXTINTOR DE PÓ QUÍMICO SECO (PQS)  DE  6 kg</t>
  </si>
  <si>
    <t>EXTINTOR DE PÓ  QUÍMICO  SECO  (PQS)  DE 12 kg</t>
  </si>
  <si>
    <t xml:space="preserve">EXTINTOR DE GÁS CARBÔNICO COM 6 kg      </t>
  </si>
  <si>
    <t xml:space="preserve">SPRINKLERS CROMADO                              </t>
  </si>
  <si>
    <t xml:space="preserve">SPRINKLERS EM BRONZE                               </t>
  </si>
  <si>
    <t>MANGUEIRA  DE  COMBATE  CONTRA  INCENDIO EM FIBRA DE POLIESTER , COM 1  LANCE  DE MANGUEIRA COM ENGATE  STORZ  2  1/2"x15m</t>
  </si>
  <si>
    <t>TUBOS E CONEXÕES</t>
  </si>
  <si>
    <t>TUBO EM ACO  GALVANIZADO  COM   COSTURA, D=65Mmm (2 1/2")</t>
  </si>
  <si>
    <t>TUBO EM ACO  GALVANIZADO  COM   COSTURA, D=80mm (3")</t>
  </si>
  <si>
    <t>COTOVELO EM AÇO  GALVANIZADO  D=65mm  (2 1/2")</t>
  </si>
  <si>
    <t>COTOVELO EM AÇO GALVANIZADO D=80mm (3")</t>
  </si>
  <si>
    <t>TÊ EM AÇO GALVANIZADO D=65mm (2 1/2")</t>
  </si>
  <si>
    <t>TÊ EM AÇO GALVANIZADO D=80mm (3")</t>
  </si>
  <si>
    <t>TÊ  DE  REDUÇÃO   EM   AÇO   GALVANIZADO D=80x65mm (3"x2 1/2")</t>
  </si>
  <si>
    <t>LUVA EM AÇO GALVANIZADO D=65mm (2 1/2")</t>
  </si>
  <si>
    <t>LUVA EM AÇO GALVANIZADO D=80mm (3")</t>
  </si>
  <si>
    <t>LUVA  DE  REDUÇÃO  EM  AÇO   GALVANIZADO D=80x65mm (3"x2 1/2")</t>
  </si>
  <si>
    <t>NIPLE DUPLO EM  AÇO  GALVANIZADO  D=65mm (2 1/2")</t>
  </si>
  <si>
    <t>NIPLE DUPLO EM  AÇO  GALVANIZADO  D=80mm (3")</t>
  </si>
  <si>
    <t>BUCHA  DE  REDUÇÃO  EM  AÇO  GALVANIZADO 80x65mm (3" x 2.1/2")</t>
  </si>
  <si>
    <t>BUCHA  DE  REDUÇÃO  EM  AÇO  GALVANIZADO 65x40mmm    (2    1/2"     x     1.1/2")</t>
  </si>
  <si>
    <t>UNIÃO  EM  AÇO  GALVANIZADO/BRONZE   COM ASSENTO   CÔNICO,    65mm    (2    1/2")</t>
  </si>
  <si>
    <t>UNIÃO EM  AÇO  GALVANIZADO  COM  ASSENTO CÔNICO,  65mm (2 1/2")</t>
  </si>
  <si>
    <t>UNIÃO  EM  AÇO  GALVANIZADO/BRONZE   COM ASSENTO     CÔNICO,       80mm      (3")</t>
  </si>
  <si>
    <t>UNIÃO EM  AÇO  GALVANIZADO  COM  ASSENTO CÔNICO,  80mm (3")</t>
  </si>
  <si>
    <t>REGISTROS E VÁVULAS</t>
  </si>
  <si>
    <t>REGISTRO DE GAVETA BRUTO D=65mm (2 1/2")</t>
  </si>
  <si>
    <t>REGISTRO DE GAVETA BRUTO D=80mm (3")</t>
  </si>
  <si>
    <t>VÁLVULA  DE   RETENÇÃO   HORIZONTAL   EM BRONZE COM  PORTINHOLA,  D=65mm  (21/2")</t>
  </si>
  <si>
    <t>VÁLVULA  DE   RETENÇÃO   HORIZONTAL   EM BRONZE  COM  PORTINHOLA,   D=80mm   (3")</t>
  </si>
  <si>
    <t>INSTALAÇÃO DE GÁS</t>
  </si>
  <si>
    <t>PONTO DE GÁS  COM  TUBULAÇÃO  EM  COBRE, JUNTAS    SOLDADAS,    D=1/2"    (15mm), EXCLUSIVE ACESSORIOS</t>
  </si>
  <si>
    <t>PONTO DE GÁS  COM  TUBULAÇÃO  EM  COBRE, JUNTAS    SOLDADAS,    D=3/4"    (22mm), EXCLUSIVE ACESSORIOS</t>
  </si>
  <si>
    <t>PONTO DE GÁS  COM  TUBULAÇÃO  EM  COBRE, JUNTAS    SOLDADAS,     D=1"     (28mm), EXCLUSIVE ACESSORIOS</t>
  </si>
  <si>
    <t>PONTO DE GÁS  COM  TUBULAÇÃO  EM  COBRE, JUNTAS  SOLDADAS,   D=1   1/4"   (35mm), EXCLUSIVE ACESSORIOS</t>
  </si>
  <si>
    <t>PONTO  DE   OXIGÊNIO,   AR   COMPRIMIDO, ÓXIDO NITROSO EM TUBO COBRE  DE  15  mm, INCLUSIVE CONEXÔES  DE  OXIGÊNIO  PAINEL DE ALARME E IDENTIFICADOR DE GÁS</t>
  </si>
  <si>
    <t>INSTALAÇÃO DE AR-CONDICIONADO</t>
  </si>
  <si>
    <t>SPLIT SYSTEM TIPO  HIWALL  COM  CONTROLE REMOTO,  CAPACIDADE   DE   9.000   BTU´S (FORNECIMENTO       E        INSTALAÇÃO)</t>
  </si>
  <si>
    <t>SPLIT SYSTEM TIPO  HIWALL  COM  CONTROLE REMOTO,  CAPACIDADE  DE   12.000   BTU´S (FORNECIMENTO)</t>
  </si>
  <si>
    <t>SPLIT SYSTEM TIPO  HIWALL  COM  CONTROLE REMOTO,  CAPACIDADE  DE   18.000   BTU´S (FORNECIMENTO)</t>
  </si>
  <si>
    <t>SPLIT SYSTEM TIPO CASSETE  COM  CONTROLE REMOTO,  CAPACIDADE  DE   24.000   BTU´S (FORNECIMENTO)</t>
  </si>
  <si>
    <t>SPLIT SYSTEM TIPO  HIWALL  COM  CONTROLE REMOTO,  CAPACIDADE  DE   30.000   BTU´S (FORNECIMENTO)</t>
  </si>
  <si>
    <t>SPLIT SYSTEM TIPO CASSETE  COM  CONTROLE REMOTO,  CAPACIDADE  DE   36.000   BTU´S (FORNECIMENTO)</t>
  </si>
  <si>
    <t>SPLIT SYSTEM TIPO CASSETE  COM  CONTROLE REMOATO,  CAPACIDADE  DE  48.000   BTU´S (FORNECIMENTO)</t>
  </si>
  <si>
    <t>INSTALAÇÃO DE SPLIT  SYSTEM,  CAPACIDADE DE 9.000 A 24.000 BTU´S</t>
  </si>
  <si>
    <t>INSTALAÇÃO DE SPLIT  SYSTEM,  CAPACIDADE DE 30.000 A 48.000 BTU´S</t>
  </si>
  <si>
    <t>DRENAGEM (BOCA DE LOBO E POÇO DE VISITA)</t>
  </si>
  <si>
    <t>BOCA DE LOBO COM  GRELHA  PRE-FABRICADA, EM   ALVENARIA   DE    TIJOLO    MAÇICO, ESP.=20cm,   DIMENSÕES    INTERNAS    DE 0.80x0.30x1.00m,      REVESTIDA      COM ARGAMASSA DE CIMENTO E AREIA, TRAÇO 1:3</t>
  </si>
  <si>
    <t>BOCA   DE   LOBO   COM   DEPRESSÃO,   EM ALVENARIA DE TIJOLO  MAÇICO,  ESP.=20cm, DIMENSÕES INTERNAS  DE  0.70x0.50x1.00m, REVESTIDA COM  ARGAMASSA  DE  CIMENTO  E AREIA,  TRAÇO   1:3,   INCLUSIVE   TAMPA CONCRETO ARMADO, ESP.=10cm</t>
  </si>
  <si>
    <t>BOCA   DE   LOBO   DUPLA   COM    GRELHA PRE-FABRICADA, EM  ALVENARIA  DE  TIJOLO MAÇICO,  ESP.=20cm,  COM   02   CÂMARAS, DIMENSÕES INTERNAS  DE  0.80x0.30x1.00m, REVESTIDA COM  ARGAMASSA  DE  CIMENTO  E AREIA, TRAÇO 1:3</t>
  </si>
  <si>
    <t>POÇO DE VISITA PARA COLETORES  ATÉ  1,00 m  DE  PROFUNDIDADE  SEM   CHAMINÉ,   EM ANEIS OU  ADUELAS  DE  CONCRETO  ARMADO, D=0.60m</t>
  </si>
  <si>
    <t>POÇO DE VISITA PARA COLETORES  ATÉ  1,50 m  DE  PROFUNDIDADE  COM   CHAMINÉ,   EM ANEIS OU  ADUELAS  DE  CONCRETO  ARMADO, D=1.00m</t>
  </si>
  <si>
    <t>POÇO DE VISITA PARA COLETORES  ATÉ  3,00 m  DE  PROFUNDIDADE  COM   CHAMINÉ,   EM ANEIS OU  ADUELAS  DE  CONCRETO  ARMADO, D=1.00m</t>
  </si>
  <si>
    <t>POÇO DE VISITA PARA COLETORES  ATÉ  4,50 m  DE  PROFUNDIDADE  COM   CHAMINÉ,   EM ANEIS OU  ADUELAS  DE  CONCRETO  ARMADO, D=1.20m</t>
  </si>
  <si>
    <t>POÇO DE VISITA PARA COLETORES  ATÉ  1,50 m  DE  PROFUNDIDADE  COM   CHAMINÉ,   EM ALVENARIA     DE      TIJOLO      MACIÇO 1.00x1.00x1.50m,  ARGAMASSA  DE  CIMENTO E AREIA MEDIA, TRÇO 1:4, ESP.=20cm -</t>
  </si>
  <si>
    <t>POÇO DE VISITA PARA COLETORES  ATÉ  3.00 m  DE  PROFUNDIDADE  COM   CHAMINÉ,   EM ALVENARIA     DE      TIJOLO      MACIÇO 1.00x1.00x3.00m,  ARGAMASSA  DE  CIMENTO E AREIA MEDIA, TRÇO 1:4, ESP.=20cm -</t>
  </si>
  <si>
    <t>POÇO DE VISITA PARA COLETORES  ATÉ  4.50 m  DE  PROFUNDIDADE  COM   CHAMINÉ,   EM ALVENARIA     DE      TIJOLO      MACIÇO 1.00x1.00x4.50m,  ARGAMASSA  DE  CIMENTO E AREIA MEDIA, TRÇO 1:4, ESP.=20cm</t>
  </si>
  <si>
    <t>ARGAMASSAS   PARA   PAREDES    INTERNAS, EXTERNAS E TETOS</t>
  </si>
  <si>
    <t>CHAPISCO  DECORATIVO  EM   PAREDES   COM ARGAMASSA DE  CIMENTO  E  AREIA  GROSSA, TRAÇO   1:3,   ESPESSURA   DE   10    mm</t>
  </si>
  <si>
    <t>CHAPISCO  DECORATIVO  EM   PAREDES   COM ARGAMASSA DE  CIMENTO  E  AREIA  GROSSA, TRAÇO   1:4,   ESPESSURA    DE   7    mm</t>
  </si>
  <si>
    <t>CHAPISCO  EM  PAREDE  COM  ARGAMASSA  DE CIMENTO  E  AREIA  GROSSA,  TRAÇO   1:3, ESPESSURA DE 5 mm</t>
  </si>
  <si>
    <t>CHAPISCO  EM  PAREDE  COM  ARGAMASSA  DE CIMENTO E  AREIA  GROSSA,  TRAÇO  1:3  + ADITIVO  BIANCO,  ESPESSURA  DE   5   mm</t>
  </si>
  <si>
    <t>CHAPISCO  EM  LAJE  COM   ARGAMASSA   DE CIMENTO  E  AREIA  GROSSA,  TRAÇO   1:3, ESPESSURA DE 5 mm</t>
  </si>
  <si>
    <t>EMBOÇO    EMPREGANDO    ARGAMASSA     DE CIMENTO, CAL HIDRATADA  E  AREIA  MEDIA, TRACO   1:1:6,   ESPESSURA   DE   2   cm</t>
  </si>
  <si>
    <t>EMBOÇO    EMPREGANDO    ARGAMASSA     DE CIMENTO, CAL HIDRATADA  E  AREIA  MÉDIA, TRAÇO   1:2:8,   ESPESSURA   DE   2   cm</t>
  </si>
  <si>
    <t>EMBOÇO    EMPREGANDO    ARGAMASSA     DE CIMENTO, CAL HIDRATADA  E  AREIA  MÉDIA, TRAÇO   1:2:6,   ESPESSURA   DE   2   cm</t>
  </si>
  <si>
    <t>REBOCO  EM  PAREDES  COM  ARGAMASSA   DE CIMENTO  E  AREIA  MÉDIA,   TRAÇO   1:3, ESPESSURA DE 2 cm</t>
  </si>
  <si>
    <t>REBOCO  EM  PAREDE  COM   ARGAMASSA   DE CIMENTO, CAL HIDRATADA  E  AREIA  MÉDIA, TRAÇO   1:1:6,   ESPESSURA   DE   2   cm</t>
  </si>
  <si>
    <t>REBOCO  EM  PAREDE  COM   ARGAMASSA   DE CIMENTO, CAL HIDRATADA  E  AREIA  MÉDIA, TRAÇO   1:2:6,   ESPESSURA   DE   2   cm</t>
  </si>
  <si>
    <t>REBOCO  EM  PAREDE  COM   ARGAMASSA   DE CIMENTO, CAL HIDRATADA  E  AREIA  MÉDIA, 1:2:8,    ESPESSURA    DE     2,0     cm</t>
  </si>
  <si>
    <t>REBOCO  EM   LAJE   COM   ARGAMASSA   DE CIMENTO E AREIA, TRAÇO  1:3,   ESPESSURA DE 2,5 cm</t>
  </si>
  <si>
    <t>REBOCO  EM   LAJE   COM   ARGAMASSA   DE CIMENTO, CAL HIDRATADA  E  AREIA  MÉDIA, TRAÇO   1:1:6,   ESPESSURA    2,50    cm</t>
  </si>
  <si>
    <t>REBOCO  EM   LAJE   COM   ARGAMASSA   DE CIMENTO, CAL HIDRATADA  E  AREIA  MÉDIA, TRAÇO1:2:6,   ESPESSURA   DE   2,5    cm</t>
  </si>
  <si>
    <t>REBOCO  EM   LAJE   COM   ARGAMASSA   DE CIMENTO, CAL HIDRATADA  E  AREIA  MÉDIA, TRAÇO  1:2:8,  ESPESSURA   DE   2,5   cm</t>
  </si>
  <si>
    <t>REBOCO  EM  PAREDE  COM   ARGAMASSA   DE CIMENTO  E  AREIA  MÉDIA,  TRAÇO  1:3  + ADITIVO  BIANCO,  ESPESSURA  DE   4   mm</t>
  </si>
  <si>
    <t>REBOCO   EM   PAREDES   COM    ARGAMASSA BARITADA,    ESPESSURA    DE    1     cm</t>
  </si>
  <si>
    <t>REBOCO   EM   PAREDES   COM    ARGAMASSA BARITADA,    ESPESSURA    DE    2     cm</t>
  </si>
  <si>
    <t>CAPIAÇO  COM  ARGAMASSA  DE  CIMENTO   E AREIA  MEDIA,  TRAÇO  1:3,  LARG=10cm  E ESPESSURA DE 2 cm</t>
  </si>
  <si>
    <t>ACABAMENTOS  DE   PAREDES   INTERNAS   E EXTERNAS</t>
  </si>
  <si>
    <t>AZULEJO  BRANCO15x15cm,  TIPO   "EXTRA", JUNTA    A    PRUMO,    ASSENTADO    COM ARGAMASSA COLANTE E  REJUNTE,  EXCLUSIVE EMBOÇO</t>
  </si>
  <si>
    <t>AZULEJO  BRANCO15x15cm,  TIPO   "EXTRA", JUNTA    A    PRUMO,    ASSENTADO    COM ARGAMASSA DE CIMENTO,  CAL  HIDRATADA  E AREIA MÉDIA, TRAÇO  1:2:8,  ESPESSURA  2 cm, INCLUSIVE REJUNTE</t>
  </si>
  <si>
    <t>REVESTIMENTO  DE  PAREDES  COM  CERAMICA ESMALTADA  10x10cm,   PEI-4,   ASSENTADA COM   ARGAMASSA   COLANTE   E   REJUNTE, EXCLUSIVE EMBOÇO</t>
  </si>
  <si>
    <t>REVESTIMENTO  DE  PAREDES  COM  CERAMICA ESMALTADA  20x20cm,   PEI-4,   ASSENTADA COM   ARGAMASSA   COLANTE   E   REJUNTE, EXCLUSIVE EMBOÇO</t>
  </si>
  <si>
    <t>REVESTIMENTO  DE  PAREDES   EM   GRANITO PRETO POLÍDO,  EMPREGANDO  ARGAMASSA  DE CIMENTO,  CAL  HIDRATADA   E   A   AREIA MEDIA, TRACO 1:1:4, INCLUSIVE REJUNTE</t>
  </si>
  <si>
    <t>REVESTIMENTO DE  PAREDES  COM  CASQUILHO CERÂMICO,   ASSENTADO   COM   NATA    DE CIMENTO, EXLCUSIVE EMBOÇO</t>
  </si>
  <si>
    <t>REVESTIMENTO  DE  PAREDES  COM  LAMINADO MELAMÍNICO  TEXTURIZADO,  ESPESSURA   DE 1,3mm, EXCLUSIVE EMBOÇO</t>
  </si>
  <si>
    <t>REVESTIMENTO  DE  PAREDES  COM  LAMINADO MELAMÍNICO    BRILHANTE    COR    BANCA, ESPESSURA  DE  1,3mm,  EXCLUSIVE  EMBOÇO</t>
  </si>
  <si>
    <t>REVESTIMENTO  DE  PAREDES   E  TETOS  EM GESSO    LISO    SARRAFEADO    NIVELADO, EXCLUSIVE   LIXAMENTO   E    EMASSAMENTO</t>
  </si>
  <si>
    <t>REVESTIMENTO   DE   PAREDE   COM   PEDRA ARDÓSIA CINZA  30x30cm,   ASSENTADA  COM ARGAMASSA  COLANTE,   EXCLUSIVE   EMBOÇO</t>
  </si>
  <si>
    <t>REVESTIMENTO   DE   PAREDE   COM   PEDRA ITACOLOMY   20x20cm,    ASSENTADA    COM ARGAMASSA  COLANTE,   EXCLUSIVE   EMBOÇO</t>
  </si>
  <si>
    <t>REVESTIMENTO  DE   PAREDES   COM   PEDRA GRANÍTICA  ALMOFADADA,   ASSENTADA   COM ARGAMASSA  DE  CIMENTO  E  AREIA  MEDIA, TRAÇO 1:4</t>
  </si>
  <si>
    <t>REVESTIMENTO  DE   PAREDES   COM   PEDRA PARELHAS,  ASSENTADA  COM  ARGAMASSA  DE CIMENTO  E  AREIA   MEDIA,   TRAÇO   1:4</t>
  </si>
  <si>
    <t>REVESTIMENTO  DE   PAREDES   COM   PEDRA ANTIQUA AMARELA 20x20cm,  ASSENTADA  COM ARGAMASSA  DE  CIMENTO  E  AREIA  MEDIA, TRAÇO 1:4</t>
  </si>
  <si>
    <t>REVESTIMENTO  DE  PAREDES  EM  CIMENTADO LISO  (BARRA  LISA),  COM  ARGAMASSA  DE CIMENTO  E  AREIA  GROSSA,  TRAÇO   1:3, ESPESSURA DE 15 mm</t>
  </si>
  <si>
    <t>PASTILHA      PORCELANA       ESMALTADA, ASSENTADA  COM   ARGAMASSA   COLANTE   E REJUNTE, EXCLUSIVE EMBOÇO</t>
  </si>
  <si>
    <t>PASTILHA  CERAMICA  ESMALTADA   QUADRADA 1", ASSENTADA COM  ARGAMASSA  COLANTE  E REJUNTE, EXCLUSIVE EMBOÇO</t>
  </si>
  <si>
    <t>REVESTIMENTO DE  PAREDES  COM  GRANILITE COLORIDO, ESPESSURA DE 5  mm,  EXCLUSIVE EMBOÇO</t>
  </si>
  <si>
    <t>REVESTIMENTO DE  PAREDES  COM  GRANILITE NATURAL, ESPESSURA DE  5  mm,  EXCLUSIVE EMBOÇO</t>
  </si>
  <si>
    <t>CANTONEIRA  EM  ALUMÍNIOTIPO   ANODIZADO NATURAL "L" DE  1"x1/8",  PARA  PROTEÇÃO DE  REVESTIMENTOS  CERAMICOS,  INCLUSIVE FIXAÇÃO</t>
  </si>
  <si>
    <t>CANTONEIRA    EM    FERRO    GALVANIZADO 1"x1/8", PARA PROTEÇÃO DE REVESTIMENTOS    CERAMICOS,    INCLUSIVE FIXAÇÃO</t>
  </si>
  <si>
    <t>IMPERMEABILIZAÇÃO</t>
  </si>
  <si>
    <t>DE EMBASAMENTOS</t>
  </si>
  <si>
    <t>IMPERMEABILIZAÇÃO   DE   ALVENARIA    DE EMBASAMENTO COM ARGAMASSA DE  CIMENTO  E AREIA GROSSA,  TRAÇO  1:3,  ESPESSURA  2 cm E ADITIVO IMPERMEABILIZANTE</t>
  </si>
  <si>
    <t>IMPERMEABILIZAÇÃO DE VIGA  BALDRAME  COM TINTA    ASFÁTICA    COM    02    DEMAÕS</t>
  </si>
  <si>
    <t>DE PISOS</t>
  </si>
  <si>
    <t>IMPERMEABILIZAÇÃO    EM    PISOS     COM ARGAMASSA DE  CIMENTO  E  AREIA  GROSSA, TRAÇO 1:4, ESPESSURA 2,5  cm  E  ADITIVO IMPERMEABILIZANTE</t>
  </si>
  <si>
    <t>IMPERMEABILIZAÇÃO   PARA   REBAIXO    DE BANHEIRO E COZINHA COM  TINTA  ASFÁLTICA</t>
  </si>
  <si>
    <t>IMPERMEABILIZAÇÃO DE  ÁREAS  SUJEITAS  A INFILTRAÇÃO    POR    LENÇOL    FREÁTICO</t>
  </si>
  <si>
    <t>GEOTEXTIL COMO CAMADA  DE  SEPARAÇÃO  OU COMO   CAMADA   DE   BERÇO   AMORTECEDOR</t>
  </si>
  <si>
    <t>DE CALHAS / JARDINEIRAS</t>
  </si>
  <si>
    <t>IMPERMEABILIZAÇÃO    DE    CALHA     COM IMPERMEABILIZANTE      ESTRUTURAL      E APLICAÇÃO DE MEMBRANA DE  BASE  ACRÍLICA</t>
  </si>
  <si>
    <t>IMPERMEABILIZAÇÃO       DE        CALHA, VIGA-CALHA,   JARDINEIRA    COM    MANTA ASFÁLTICA AUTO-ADESIVA</t>
  </si>
  <si>
    <t>IMPERMEABILIZAÇÃO  DE  JARDINEIRAS   COM ARGAMASSA  DE  CIMENTO  E  AREIA,  TRAÇO 1:3,  ESPESSURA  DE  3  cm   +   ADITIVO IMPERMEABILIZANTE</t>
  </si>
  <si>
    <t>DE LAJES DESCOBERTAS</t>
  </si>
  <si>
    <t>IMPERMEABILIZAÇÃO    DE     LAJES     DE COBERTURA   À   BASE   DE    ELASTÔMEROS SINTÉTICOS CALANDRADOS E PRÉ-VULCANIZADOS COM MANTA BUTÍLICA</t>
  </si>
  <si>
    <t>IMPERMEABILIZAÇÃO    DE     LAJES     DE COBERTURA À BASE  DE  EMULSÃO  ASFÁLTICA COM VÉU DE FIBRA DE VIDRO</t>
  </si>
  <si>
    <t>IMPERMEABILIZAÇÃO    DE     LAJES     DE COBERTURA  COM   APLICAÇÃO   DIRETA   DE IMPERMEABILIZANTE      ESTRUTURAL      E MEMBRANA DE BASE ACRÍLICA</t>
  </si>
  <si>
    <t>IMPERMEABILIZAÇÃO    DE     LAJES     DE COBERTURA  COM   MANTA   ASFÁLTICA   COM ARMADURA DE FILME DE POLIETILENO</t>
  </si>
  <si>
    <t>IMPERMEABILIZAÇÃO    DE     LAJES     DE COBERTURA PLANAS COM  MANTA  À  BASE  DE ASFALTO MODIFICADO</t>
  </si>
  <si>
    <t>IMPERMEABILIZAÇÃO    DE     LAJES     DE COBERTURA    COM     MANTA     ASFÁLTICA PRÉ-FABRICADA, COM VÉU DE POLIÉSTER</t>
  </si>
  <si>
    <t>DE RESERVATÓRIOS</t>
  </si>
  <si>
    <t>IMPERMEABILIZAÇÃO INTERNA E  EXTERNA  DE RESERVATÓRIO  ENTERRADO  COM   ARGAMASSA DE CIMENTO  E  AREIA  GROSSA,  TRAÇO1:3, ADITIVO  IMPERMEABILIZANTE  E  TINTA  DE BASE BETUMINOSA</t>
  </si>
  <si>
    <t>IMPERMEABILIZAÇÃO       INTERNA       DE RESERVATÓRIO  ENTERRADO  COM   ARGAMASSA DE CIMENTO E AREIA  GROSSA,  TRAÇO1:3  E ADITIVO IMPERMEABILIZANTE</t>
  </si>
  <si>
    <t>IMPERMEABILIZAÇÃO    DE    RESERVATÓRIOS ELEVADOS      COM      IMPERMEABILIZANTE ESTRUTURAL  COM  APLICAÇÃO  DE  MEMBRANA ELÁSTICA BI-COMPONENTE</t>
  </si>
  <si>
    <t>COM MANTA ASFÁLTICA</t>
  </si>
  <si>
    <t>IMPERMEABILIZAÇÃO  COM  MANTA  ASFALTICA 3mm,  ESTRUDADA,  COM  REFORÇO  DE   NÃO TECIDO    DE    POLIESTER,     INCLUSIVE APLICAÇÃO  DE  01  DEMÃO  DE  PRIMER   E PROTEÇÃO  MECÂNICA   EM   ARGAMASSA   DE CIMENTO E AREIA, TRAÇO 1:3</t>
  </si>
  <si>
    <t>IMPERMEABILIZAÇÃO  COM  MANTA  ASFALTICA 4mm,  ESTRUDADA,  COM  REFORÇO  DE   NÃO TECIDO    DE    POLIESTER,     INCLUSIVE APLICAÇÃO  DE  01  DEMÃO  DE  PRIMER   E PROTEÇÃO  MECÂNICA   EM   ARGAMASSA   DE CIMENTO E AREIA, TRAÇO 1:3</t>
  </si>
  <si>
    <t>IMPERMEABILIZAÇÃO  COM  MANTA  ASFALTICA 3mm,  ESTRUDADA,  COM  REFORÇO  DE   NÃO TECIDO    DE    POLIESTER,     INCLUSIVE APLICAÇÃO DE 01 DEMÃO DE PRIMER</t>
  </si>
  <si>
    <t>IMPERMEABILIZAÇÃO  COM  MANTA  ASFALTICA 4mm,  ESTRUDADA,  COM  REFORÇO  DE   NÃO TECIDO    DE    POLIESTER,     INCLUSIVE APLICAÇÃO DE 01 DEMÃO DE PRIMER</t>
  </si>
  <si>
    <t>OUTROS ELEMENTOS</t>
  </si>
  <si>
    <t>IMPERMEABILIZAÇÃO COM EMULSÃO ASFÁLTICA</t>
  </si>
  <si>
    <t>IMPERMEABILIZAÇÃO COM SIKA 1 E IGOL A OU EQUIVALENTE    PARA    CAIXA     D´ÁGUA, EMPREGANDO  ARGAMASSA   DE   CIMENTO   E AREIA GROSSA,  TRAÇO  1:3,  ESP.=2,5  cm</t>
  </si>
  <si>
    <t>IMPERMEABILIZAÇÃO DE TODOS OS  TIPOS  DE ÁREAS    SUJEITAS    A     INFILTRAÇÕES, EMPREGANDO  ARGAMASSA   DE   CIMENTO   E AREIA  GROSSA,   TRAÇO  1:3  +   ADITIVO IMPERMEABILIZANTE, ESP.=3 cm</t>
  </si>
  <si>
    <t>IMPERMEABILIZAÇÃO DE TODOS OS  TIPOS  DE ÁREAS SUJEITAS A INFILTRAÇÕES EMPREGANDO IMPERMEABILIZANTE           SEMIFLEXÍVEL</t>
  </si>
  <si>
    <t>PROTEÇÃO  MECÂNICA  COM   ARGAMASSA   DE CIMENTO  E  AREIA  GROSSA,  TRAÇO   1:3, ESP.=2 cm</t>
  </si>
  <si>
    <t>PROTEÇÃO  MECÂNICA  COM   ARGAMASSA   DE CIMENTO  E  AREIA  GROSSA,  TRAÇO   1:3, ESP.=3 cm</t>
  </si>
  <si>
    <t xml:space="preserve">CONTRAPISOS </t>
  </si>
  <si>
    <t>CONTRAPISO    EM    CONCRETO    SIMPLES, FCK=13,5  MPa,   ESPESSURA   DE   5   cm</t>
  </si>
  <si>
    <t>CONTRAPISO    EM    CONCRETO    SIMPLES, FCK=13,5  MPa,   ESPESSURA   DE   6   cm</t>
  </si>
  <si>
    <t>CONTRAPISO    EM    CONCRETO    SIMPLES, FCK=13,5  MPa,   ESPESSURA   DE   8   cm</t>
  </si>
  <si>
    <t>CONTRAPISO    EM    CONCRETO    SIMPLES, FCK=13,5  MPa,  ESPESSURA   DE   10   cm</t>
  </si>
  <si>
    <t>CONTRAPISO    EM    CONCRETO    SIMPLES, FCK=13,5  MPa,  ESPESSURA   DE   12   cm</t>
  </si>
  <si>
    <t>CONTRAPISO    EM    CONCRETO    SIMPLES, Fck=13,5 MPa  COM  UTILIZAÇÃOD  E  SEIXO ROLADO, ESPESSURA DE 8 cm</t>
  </si>
  <si>
    <t>CONTRAPISO  EM  CONCRETO   SIMPLES   COM UTILIZAÇÃO  DE  METRALHA,  TRAÇO  1:3:6, ESPESSURA DE 6 cm</t>
  </si>
  <si>
    <t>BASE DE REGULARIZAÇÃO</t>
  </si>
  <si>
    <t>REGULARIZAÇÃO DE  BASE  PARA  PISOS  COM ARGAMASSA DE  CIMENTO  E  AREIA  GROSSA, TRAÇO   1:3,   ESPESSURA   DE    3    cm</t>
  </si>
  <si>
    <t>REGULARIZAÇÃO DE  BASE  PARA  PISOS  COM ARGAMASSA DE  CIMENTO  E  AREIA  GROSSA, TRAÇO   1:4,   ESPESSURA   DE    3    cm</t>
  </si>
  <si>
    <t>REGULARIZAÇÃO DE  PAREDE  PARA  QUALQUER TIPO   DE    REVESTIMENTO,    EMPREGANDO ARGAMASSA  DE  CIMENTO  E  AREIA  MEDIA, TRAÇO 1:3, ESPESSURA DE 2,5 cm</t>
  </si>
  <si>
    <t>PISOS INTERNOS</t>
  </si>
  <si>
    <t>PISO CIMENTADO ASPERO COM  ARGAMASSA  DE CIMENTO  E  AREIA  GROSSA,  TRAÇO   1:3, ESPESSURA DE 15 mm</t>
  </si>
  <si>
    <t>PISO  CIMENTADO   LISO,   ARGAMASSA   DE CIMENTO  E  AREIA  GROSSA,  TRAÇO   1:3, ESPESSURA DE 15 mm</t>
  </si>
  <si>
    <t>PISO  CIMENTADO   LISO,   ARGAMASSA   DE CIMENTO  E  AREIA  GROSSA,  TRAÇO   1:3, ESPESSURA DE 20 mm</t>
  </si>
  <si>
    <t>PISO  CIMENTADO  LISO  COM  JUNTA   PVC, ARGAMASSA DE  CIMENTO  E  AREIA  GROSSA, TRAÇO   1:3,   ESPESSURA   DE   15    mm</t>
  </si>
  <si>
    <t>PISO  CIMENTADO  LISO  COM  JUNTA   PVC, ARGAMASSA DE  CIMENTO  E  AREIA  GROSSA, TRAÇO   1:3,   ESPESSURA   DE   20    mm</t>
  </si>
  <si>
    <t>PISO  CIMENTADO  LISO  COM  JUNTA   PVC, ARGAMASSA DE  CIMENTO  E  AREIA  GROSSA, TRAÇO   1:3,   ESPESSURA   DE   30    mm</t>
  </si>
  <si>
    <t>PISO  EM  CERÂMICA   ESMALTADA   30x30cm (PEI-5),   ASSENTADO    COM    ARGAMASSA COLANTE, INCLUSIVE REJUNTE</t>
  </si>
  <si>
    <t>PISO  EM  CERÂMICA   ESMALTADA   30x30cm (PEI-4),   ASSENTADO    COM    ARGAMASSA COLANTE, INCLUSIVE REJUNTE</t>
  </si>
  <si>
    <t>PISO  EM  CERÂMICA  ARTESANAL  ESMALTADA 20x20cm  (PEI-5),  LINHA  PADRÃO  BRANCO PRATA ASSENTADO COM  ARGAMASSA  COLANTE, INCLUSIVE REJUNTE</t>
  </si>
  <si>
    <t>PISO   EM   GRANITO   AMENDOA    POLIDO, ESP.=2cm,   ASSENTADO   COM    ARGAMASSA COLANTE DUPLA COLAGEM, INCLUSIVE REJUNTE</t>
  </si>
  <si>
    <t>PISO   EM   GRANITO    BRANCO    POLÍDO, ESP.=2cm,   ASSENTADO   COM    ARGAMASSA COLANTE DUPLA COLAGEM, INCLUSIVE REJUNTE</t>
  </si>
  <si>
    <t>PISO   EM    GRANITO    PRETO    POLIDO, ESP.=2cm,   ASSENTADO   COM    ARGAMASSA COLANTE DUPLA COLAGEM, INCLUSIVE REJUNTE</t>
  </si>
  <si>
    <t>PISO   EM   PORCELANATO   POLIDO   EXTRA 40x40cm,   ASSENTADO    COM    ARGAMASSA COLANTE, INCLUSIVE REJUNTE</t>
  </si>
  <si>
    <t>PISO   EM    MARMORE    CINZA    POLÍDO, ESP.=2cm,   ASSENTADO   COM    ARGAMASSA COLANTE DUPLA COLAGEM, INCLUSIVE REJUNTE</t>
  </si>
  <si>
    <t>PISO  EM  ASSOALHO  DE  MADEIRA  DE  LEI (IPÊ), RÉGUAS MACHO E FÊMEA  DE  10x2cm, FIXADO   SOBRE    VIGAS    DE    MADEIRA</t>
  </si>
  <si>
    <t>PISO  EM  ASSOALHO  DE  MADEIRA  DE  LEI (SUCUPIRA),  RÉGUAS  MACHO  E  FÊMEA  DE 10x2cm, FIXADO SOBRE  VIGAS  DE  MADEIRA</t>
  </si>
  <si>
    <t>PISO  EM  ASSOALHO  DE  MADEIRA  DE  LEI REAPROVEITADO, FIXADO  SOBRE  CAIBRO  DE MASSARAMDUBA</t>
  </si>
  <si>
    <t>PISO EM TACO DE  MADEIRA  REAPROVEITADO, ASSENTADO COM  ARGAMASSA  DE  CIMENTO  E AREIA GROSSA, TRAÇO 1:5</t>
  </si>
  <si>
    <t>PISO  EM  CARPETE,  ESP.=6mm,  INCLUSIVE FORNECIMENTO E COLOCAÇÃO</t>
  </si>
  <si>
    <t>PISO VINILICO TIPO  PAVIFLEX,  ESP.=2mm, INCLUSIVE   RODAPÉ    (FORNECIMENTO    E COLOCAÇÃO)</t>
  </si>
  <si>
    <t>PISO    VINILICO     TIPO     PAVIFLOOR, ESP.=2mm,        INCLUSIVE        RODAPÉ (FORNECIMENTO E COLOCAÇÃO)</t>
  </si>
  <si>
    <t>PISO    LAMINADO    DURAFLOOR     NATURE 8x187x1200mm,  INCLUSIVE  FORNCIMENTO  E APLICAÇÃO</t>
  </si>
  <si>
    <t>PISO EM PLACA DE BORRACHA ANTI-DERRAPANTE,          500x500x3,5mm, INCLUSIVE   BASE    DE    REGULARIZAÇÃO, ARGAMASSA DE  CIMENTO  E  AREIA  GROSSA, TRAÇO 1:3, ESP.=3cm</t>
  </si>
  <si>
    <t>PISO   DE    ALTA    RESISTÊNCIA    TIPO GRANILITE      COLORIDO,       ESP.=8mm, INCLUSIVE   JUNTA    PLASTICA,    GRANA, POLIMENTO E BASE DE REGULARIZAÇÃO</t>
  </si>
  <si>
    <t>PISO   DE    ALTA    RESISTÊNCIA    TIPO GRANILITE NATURAL,  ESP.=8mm,  INCLUSIVE JUNTA  PLASTICA,  GRANA,   POLIMENTO   E BASE DE REGULARIZAÇÃO</t>
  </si>
  <si>
    <t>PISO   DE    ALTA    RESISTÊNCIA    TIPO MARMORITE,  ESP.=8mm,  INCLUSIVE   JUNTA PLASTICA, GRANITINA,  POLIMENTO  E  BASE DE REGULARIZAÇÃO</t>
  </si>
  <si>
    <t>PISO EM  TIJOLO  BRANCO,  ASSENTADO  COM ARGAMASSA DE  CIMENTO  E  AREIA  GROSSA, TRAÇO 1:4</t>
  </si>
  <si>
    <t>LASTRO   DE  PISO  COM  TIJOLO  CERÂMICO FURADO    9x19x19cm,     SEM     REJUNTE</t>
  </si>
  <si>
    <t>TRATAMENTO   DE   PISO   GRANILITE   COM REMOVEDOR, SELADOR, CERA IMPERMEABILIZANTE   E   CERA   DE   ALTO BRILHO COM SECAGEM RÁPIDA</t>
  </si>
  <si>
    <t>ENCERAMENTO DE PISO  COM  02  DEMÃOS  DE CÊRA</t>
  </si>
  <si>
    <t>RASPAGEM  E  CALAFETAÇÃO  DE  PISOS   DE MADEIRA   COM   01   DEMÃO    DE    CÊRA</t>
  </si>
  <si>
    <t>TABLADO EM COMPENSADO NAVAL  COM  20  cm DE ESPESSURA</t>
  </si>
  <si>
    <t>RECUPERAÇÃO  DE  PISO  DE   MÁRMORE   OU GRANITO COM POLIMENTO</t>
  </si>
  <si>
    <t>PISOS EXTERNOS</t>
  </si>
  <si>
    <t>COLCHÃO DE AREIA</t>
  </si>
  <si>
    <t>COLCHÃO DE AREIA PARA  PAVIMENTAÇÃO  COM ESPESSURA DE 5 cm</t>
  </si>
  <si>
    <t>COLCHÃO DE AREIA PARA  PAVIMENTAÇÃO  COM ESPESSURA DE 10 cm</t>
  </si>
  <si>
    <t>COLCHÃO DE AREIA PARA  PAVIMENTAÇÃO  COM ESPESSURA DE 15 cm</t>
  </si>
  <si>
    <t>COLCHÃO  DE  AREIA   PARA   PAVIMENTAÇÃO TUBULAÇÃO,   ESPESSURA    DE    20    cm</t>
  </si>
  <si>
    <t>PEDRAS  NATURAIS,  LADRILHOS,   RÚSTICO, CONCRETO</t>
  </si>
  <si>
    <t>PISO  EM  PEDRA  GRANITICA   ALMOFADADA, ASSENTADO   COM   NATA    DE    CIMENTO, INCLUSIVE  BASE  DE   REGULAIZAÇÃO   COM ARGAMASSA DE  CIMENTO  E  AREIA  GROSSA, TRAÇO 1:3, ESPE.=3 cm</t>
  </si>
  <si>
    <t>PISO   EM   PEDRA    ARDÓSIA    30x30cm, ASSENTADO   COM   NATA    DE    CIMENTO, INCLUSIVE  BASE  DE   REGULAIZAÇÃO   COM ARGAMASSA DE  CIMENTO  E  AREIA  GROSSA, TRAÇO 1:3, ESPE.=3 cm</t>
  </si>
  <si>
    <t>PISO EM PEDRA  PARELHAS,  ASSENTADO  COM NATA  DE  CIMENTO,   INCLUSIVE  BASE  DE REGULAIZAÇÃO COM  ARGAMASSA  DE  CIMENTO E AREIA GROSSA, TRAÇO  1:3,  ESPE.=3  cm</t>
  </si>
  <si>
    <t>PISO  EM  PEDRA  ITACOLOMY   DO   NORTE, ASSENTADO   COM   NATA    DE    CIMENTO, INCLUSIVE  BASE  DE   REGULAIZAÇÃO   COM ARGAMASSA DE  CIMENTO  E  AREIA  GROSSA, TRAÇO 1:3, ESPE.=3 cm</t>
  </si>
  <si>
    <t>PISO EM LADRILHO  HIDRÁULICO,  ASSENTADO COM   NATA   DE    CIMENTO,    INCLUSIVE REGULARIZAÇÃO  DE  BASE,  ARGAMASSA   DE CIMENTO  E  AREIA  GROSSA,  TRAÇO   1:3, ESPE.=3cm</t>
  </si>
  <si>
    <t>PISO  TÁTIL  DE  ALERTA   25x25cm   PARA PESSOAS   PORTADORAS   DE   NECESSIDADES ESPECIAIS,   ASSENTADO   COM   ARGAMASSA COLANTE,     INCLUSIVE      BASE      DE REGULARIZAÇÃO, TRAÇO 1:3, ESP.=3 cm</t>
  </si>
  <si>
    <t>PISO    RÚSTICO    (CASCALHINHO),     EM CONCRETO  FCK=13,5   MPa,   ESP.=2   cm, INCLUSIVE  JUNTA  DE  DILATAÇÃO  EM  PVC "T" 27x3mm (1,00x1,00m)</t>
  </si>
  <si>
    <t>PISO    RÚSTICO    (CASCALHINHO),     EM CONCRETO  FCK=13,5   MPa,   ESP.=5   cm, INCLUSIVE JUNTA  DE  DILATAÇÃO  EM  RIPA DE MADEIRA 1,50x5cm (1,00x1,00m)</t>
  </si>
  <si>
    <t>PISO  EM  CONCRETO  ARMADO  DESEMPOLADO, FCK=25  MPa,  ESP,=10cm,  TELA   SOLDADA MALHA  15x15cm,  REF.  Q-92,  Ø   4.2mm, PARA  TRÁFEGO   DE   VEÍCULOS   PESADOS, INCLUSIVE LONA PLÁSTICA</t>
  </si>
  <si>
    <t>PISO  EM  PLACAS  DE   CONCRETO   ARMADO 50x50cm,   ASSENTADO   COM    NATA    DE CIMENTO,     INCLUSIVE      BASE      DE REGULARIZAÇÃO COM ARGAMASSA  DE  CIMENTO E AREIA GROSSA, TRAÇO 1:3, ESP.=3cm</t>
  </si>
  <si>
    <t>ASSENTAMENTO  DE  PISO  EM   PLACAS   DE CONCRETO  50x50cm  REAPROVEITADAS,   COM ARGAMASSA DE  CIMENTO  E  AREIA  GROSSA, TRAÇO 1:3</t>
  </si>
  <si>
    <t>RECOMPOSIÇÕES DE PAVIMENTO</t>
  </si>
  <si>
    <t>RECOMPOSIÇÃO DE MEIO FIO  REJUNTADO  COM ARGAMASSA DE  CIMENTO  E  AREIA  GROSSA, TRAÇO 1:3</t>
  </si>
  <si>
    <t>RECOMPOSIÇÃO    DE    PAVIMENTAÇÃO    EM PARALELEPÍPEDO REJUNTADO  COM  ARGAMASSA DE CIMENTO E AREIA  GROSSA,  TRAÇO  1:3, INCLUSIVE COLCHÃO  DE  AREIA,  ESPESSURA DE 10 cm</t>
  </si>
  <si>
    <t>RECOMPOSIÇÃO    DE    PAVIMENTAÇÃO    EM PARALELEPÍPEDO COM  REJUNTE  DE  ASFALTO E PEDRISCO, INCLUSIVE COLCHÃO  DE  AREIA ESPESSURA 10 cm</t>
  </si>
  <si>
    <t>RECOMPOSIÇÃO   DE   PAVIMENTAÇÃO    TIPO BLOKRET SEM REJUNTE,  INCLUSIVE  COLCHÃO DE AREIA ESPESSURA 10 cm</t>
  </si>
  <si>
    <t>RECOMPOSIÇÃO   DE   PAVIMENTAÇÃO    TIPO BLOKRET   COM   REJUNTE   EM    ASFALTO, INCLUSIVE  COLCHÃO  DE  AREIA  ESPESSURA 10 cm</t>
  </si>
  <si>
    <t>PARALELEPÍPEDOS  GRANÍTICO,  CALCÁRIO  E BLOCOS</t>
  </si>
  <si>
    <t xml:space="preserve">MEIO FIO EM PEDRA GRANITICA      </t>
  </si>
  <si>
    <t>MEIO  FIO  PRÉ-FABRICADO   DE   CONCRETO FCK=15 MPa</t>
  </si>
  <si>
    <t>PARALELEPÍPEDO   EM   PEDRA    GRANITICA REJUNTADO COM  ARGAMASSA  DE  CIMENTO  E AREIA  GROSSA,  TRAÇO   1:3,   INCLUSIVE COLCHÃO DE AREIA, ESPESSURA DE 10 cm</t>
  </si>
  <si>
    <t>PARALELEPÍPEDO   EM   PEDRA    GRANITICA REJUNTADO COM  ARGAMASSA  DE  CIMENTO  E AREIA  GROSSA,  TRAÇO   1:3,   EXCLUSIVE COLCHÃO DE AREIA</t>
  </si>
  <si>
    <t>PARALELEPÍPEDO   EM   PEDRA    GRANITICA REJUNTADO  COM   ASFALTO   E   PEDRISCO, INCLUSIVE COLCHÃO  DE  AREIA,  ESPESSURA DE 10 cm</t>
  </si>
  <si>
    <t>PARALELEPÍPEDO   EM   PEDRA    GRANITICA REJUNTADO  COM   ASFALTO   E   PEDRISCO, EXCLUSIVE COLCHÃO DE AREIA</t>
  </si>
  <si>
    <t>PARALELEPÍPEDO   EM    PEDRA    CALCÁRIA REJUNTADO COM  ARGAMASSA  DE  CIMENTO  E AREIA  GROSSA,  TRAÇO   1:3,   INCLUSIVE COLCHÃO DE AREIA, ESPESSURA DE 10 cm</t>
  </si>
  <si>
    <t>PARALELEPÍPEDO   EM    PEDRA    CALCÁRIA REJUNTADO COM  ARGAMASSA  DE  CIMENTO  E AREIA  GROSSA,  TRAÇO   1:3,   EXCLUSIVE COLCHÃO DE AREIA, ESPESSURA DE 10 cm</t>
  </si>
  <si>
    <t>BLOCO DE CONCRETO TIPO  BLOKRET,  ESP.=9 cm SOBRE  COLCHÃO  DE  AREIA,  EXCLUSIVE REJUNTE</t>
  </si>
  <si>
    <t>BLOCO DE CONCRETO TIPO  BLOKRET,  ESP.=9 SOBRE  COLCHÃO   DE   AREIA,   INCLUSIVE REJUNTE   EM    ASFALTO    E    PEDRISCO</t>
  </si>
  <si>
    <t>REJUNTES</t>
  </si>
  <si>
    <t>REJUNTE  DE  AZULEJOS  15x15   cm,   COM CIMENTO BRANCO, ESP.=3 mm</t>
  </si>
  <si>
    <t>REJUNTE DE PEDRA GRANÍTICA  COM  CIMENTO PORTLAND</t>
  </si>
  <si>
    <t xml:space="preserve">REJUNTE DE PISO COM SEIXO ROLADO                </t>
  </si>
  <si>
    <t xml:space="preserve">REJUNTE DE PISO TIPO BLOKRET COM ASFALTO  </t>
  </si>
  <si>
    <t>JUNTAS DE DILATAÇÃO</t>
  </si>
  <si>
    <t>JUNTA ELÁSTICA  A  BASE  DE  POLIURETANO VEDAFLEX     45      OU      EQUIVALENTE</t>
  </si>
  <si>
    <t xml:space="preserve">JUNTA DE MADEIRA PARA PISOS                 </t>
  </si>
  <si>
    <t xml:space="preserve">JUNTA PLÁSTICA TIPO 17x3mm, PARA PISOS                </t>
  </si>
  <si>
    <t xml:space="preserve">JUNTA PLÁSTICA TIPO 27x3mm, PARA PISOS                </t>
  </si>
  <si>
    <t>FORNECIMENTO E  APLICAÇÃO  DE  JUNTA  DE DILATAÇÃO   UT    UNIONTECH40    VMA-10m TABULEIRO DE PONTE</t>
  </si>
  <si>
    <t>FORNECIMENTO  E  APLICAÇÃO  DE  APARELHO DE NEOPRENE FRETADO PARA APOIO DE  PONTE</t>
  </si>
  <si>
    <t>FORNECIMENTO E  APLICAÇÃO  DE  JUNTA  DE MOVIMENTAÇÃO  JEENE   33   5070VV   PARA TABULEIRO DE PONTE</t>
  </si>
  <si>
    <t>FORNECIMENTO E  APLICAÇÃO  DE  MANTA  EM POLIESTER BIDIM-OP20</t>
  </si>
  <si>
    <t>REVESTIMENTO DE TALUDES COM GABIÕES TELA GALVANIZADA COM  PVC  TIPO  COLHÃO  RENO ALT=17cm</t>
  </si>
  <si>
    <t>SINALIZAÇAO DO SISTEMA VIÁRIO</t>
  </si>
  <si>
    <t>GELO BAIANO OU  PRISMA  EM  CONCRETO  DE 80x20x20cm, INCLUSIVE  PINO  DE  FIXAÇÃO</t>
  </si>
  <si>
    <t>FAIXA  HORIZONTAL  COM  TINTA  REFLETIVA DE RESINA ACRÍLICA</t>
  </si>
  <si>
    <t>SEGREGADOR  DE   TRÁFEGO   TIPO   JABOTI D=25cm - H=15cm</t>
  </si>
  <si>
    <t>SEGREGADOR  DE   TRÁFEGO   PARA   FAIXAS EXCLUSIVAS   DE    ÔNIBUS    49x17x8,5cm</t>
  </si>
  <si>
    <t>TACHA REFLETIVA MONODIRECIONAL</t>
  </si>
  <si>
    <t>TACHA REFLETIVA BIDIRECIONAL</t>
  </si>
  <si>
    <t>TACHÃO REFLETIVO MONODIRECIONAL</t>
  </si>
  <si>
    <t>TACHÃO REFLETIVO BIDIRECIONAL</t>
  </si>
  <si>
    <t>TARTARUGAS REFLETIVA SINALIZAÇÃO</t>
  </si>
  <si>
    <t>PLACA DE REGULAMENTAÇÃO E ADVERTÊNCIA REFLETIVA EM ACO GALVANIZADO, INCLUSIVE SUPORTE, TRAVESSA E  PARAFUSOS</t>
  </si>
  <si>
    <t>PLACA DE  REGULAMENTAÇÃO  E  ADVERTÊNCIA REFLETIVA   EM    ALUMÍNIO,    INCLUSIVE SUPORTE, TRAVESSA E PARAFUSOS</t>
  </si>
  <si>
    <t>PLACA DE  SINALIZAÇÃO  DE  OBRA  EM  AÇO GALVANIZADO,     INCLUSIVE      SUPORTE, TRAVESSA E PARAFUSOS</t>
  </si>
  <si>
    <t>PLACA  DE   SINALIZAÇÃO   DE   OBRA   EM ALUMINIO,  INCLUSIVE  SUPORTE,  TRAVESSA E PARAFUSOS</t>
  </si>
  <si>
    <t>PLACA DE  SINALIZAÇÃO  REFLETIVA  PADRÂO DNER DE 1,20x0,70 m</t>
  </si>
  <si>
    <t>PLACA INDICATIVA, EDUCATIVA  E  SERVIÇOS SEMI-REFLETIVA   EM   AÇO   GALVANIZADO, INCLUSIVE SUPORTE, TRAVESSA E  PARAFUSOS</t>
  </si>
  <si>
    <t xml:space="preserve">RODAPÉS, SOLEIRAS E PEITORÍS                           </t>
  </si>
  <si>
    <t xml:space="preserve">RODAPÉS                     </t>
  </si>
  <si>
    <t>RODAPÉ DE CERAMICA  ESMALTADA,   H=10cm, ASSENTADO    COM    ARGAMASSA    COLANTE</t>
  </si>
  <si>
    <t>RODAPÉ  DE  MÁRMORE  BRANCO,   H=7   cm, ESP.=2  cm,  ASSENTADO   COM   ARGAMASSA COLANTE</t>
  </si>
  <si>
    <t>RODAPÉ DE MADEIRA TIPO FREIJO,  7x1,5cm</t>
  </si>
  <si>
    <t>RODAPÉ DE MADEIRA TIPO IPÊ, 7x1,5 cm</t>
  </si>
  <si>
    <t>RODAPÉ  LAMINADO  DURAFLOR   1,8x8x210cm CLEAN, INCLUSIVE ACESSÓRIOS  DE  FIXAÇÃO</t>
  </si>
  <si>
    <t>RODAPÉ  DE  CIMENTADO,  1:3,  H=10   cm, ESP.=1,5 cm</t>
  </si>
  <si>
    <t>RODAPÉ PARA PISO DE  GRANILITE  NATURAL, H=10 cm</t>
  </si>
  <si>
    <t>RODAPÉ   PARA    PISO    DE    GRANILITE COLORIDO, H=10 cm</t>
  </si>
  <si>
    <t>RODAPÉ   PARA   PISO    DE    ALTA    DE RESISTÊNCIA, H=10 cm</t>
  </si>
  <si>
    <t>SOLEIRAS</t>
  </si>
  <si>
    <t>SOLEIRA     DE     MÁRMORE       BRANCO, LARG.=15cm, ESP.=2 cm</t>
  </si>
  <si>
    <t>SOLEIRA     DE     MÁRMORE       BRANCO, LARG.=25cm, ESP.=2 cm</t>
  </si>
  <si>
    <t>SOLEIRA  DE  GRANITO  CINZA   ANDORINHA, LARG.=15cm, ESP.=2 cm</t>
  </si>
  <si>
    <t>SOLEIRA  DE  GRANITO  CINZA   ANDORINHA, LARG.=25cm, ESP.=2 cm</t>
  </si>
  <si>
    <t>PEITORÍS</t>
  </si>
  <si>
    <t>PEITORIL     DE     MÁRMORE      BRANCO, LARG.=15cm, ESP.=2 cm</t>
  </si>
  <si>
    <t>PEITORIL     DE     MÁRMORE      BRANCO, LARG.=25cm, ESP.=2 cm</t>
  </si>
  <si>
    <t>PEITORIL  DE  GRANITO  CINZA  ANDORINHA, LARG.=15cm, ESP.=2 cm</t>
  </si>
  <si>
    <t>PEITORIL    DE    GRANILITE     NATURAL, LARG.=15 cm</t>
  </si>
  <si>
    <t>PEITORIL DE CIMENTADO, 15x2cm</t>
  </si>
  <si>
    <t>LISTELO EM MÁRMORE  PADRÃO  EXTRA  DE  7 cm,  ASSENTADO  COM  ARGAMASSA   COLANTE</t>
  </si>
  <si>
    <t>CAIXA DE PORTA E ALISAR</t>
  </si>
  <si>
    <t>CAIXA DE  PORTA  DUPLA  EM  MADEIRA  IPÊ COM   BANDEIRA   (0.80/0.70/0.60x2.40m), INCLUSIVE FIXAÇÃO</t>
  </si>
  <si>
    <t>CAIXA DE PORTA DUPLA EM  MADEIRA  JATOBA COM   BANDEIRA    0.80/0.70/0.60x2.40m), INCLUSIVE FIXAÇÃO</t>
  </si>
  <si>
    <t>CAIXA DE PORTA DUPLA EM IPÊ SEM BANDEIRA (0.80/0.70/0.60x2.10m),        INCLUSIVE FIXAÇÃO</t>
  </si>
  <si>
    <t>CAIXA DE PORTA DUPLA EM  MADEIRA  JATOBA SEM   BANDEIRA   (0.80/0.70/0.60x2.10m), INCLUSIVE FIXAÇÃO</t>
  </si>
  <si>
    <t>CAIXA  DE   PORTA   DUPLA   EM   MADEIRA MASSARANDUBA SEM BANDEIRA (0.80/0.70/0.60x2.10m),        INCLUSIVE FIXAÇÃO</t>
  </si>
  <si>
    <t>CAIXA  DE  PORTA  SIMPLES   EM   MADEIRA JATOBA SEM BANDEIRA (0.80/0.70/0.60x2.10m),        INCLUSIVE FIXAÇÃO</t>
  </si>
  <si>
    <t>CAIXA  DE  PORTA  SIMPLES   EM   MADEIRA MASSARANDUBA SEM BANDEIRA (0.80/0.70/0.60x2.10m),        INCLUSIVE FIXAÇÃO</t>
  </si>
  <si>
    <t>CAIXA  DE  PORTA  DUPLA  OU  SIMPLES  EM MADEIRA     REAPROVEITADA,     INCLUSIVE FIXAÇÃO</t>
  </si>
  <si>
    <t xml:space="preserve">ALIZAR EM MADEIRA IPÊ DE 7.0 X 1.5cm </t>
  </si>
  <si>
    <t xml:space="preserve">ALIZAR EM MADEIRA IPÊ DE 5.0 X 1.0cm </t>
  </si>
  <si>
    <t>ALIZAR EM MADEIRA JATOBÁ DE 7,0 X 1,5cm</t>
  </si>
  <si>
    <t xml:space="preserve">ALIZAR EM MADEIRA JATOBA DE 5.0 X 1.0cm </t>
  </si>
  <si>
    <t>ALIZAR EM MADEIRA  MASSARANDUBA  DE  7,0 X 1,5cm</t>
  </si>
  <si>
    <t>ALIZAR EM MADEIRA  MASSARANDUBA  DE  5,0 X 1,0cm</t>
  </si>
  <si>
    <t>ASSENTAMENTO E COLOCAÇÃO</t>
  </si>
  <si>
    <t>ASSENTAMENTO  DE  JANELA   EM   ALUMÍNIO REAPROVEITADA</t>
  </si>
  <si>
    <t>ASSENTAMENTO  DE   JANELA   EM   MADEIRA REAPROVEITADA</t>
  </si>
  <si>
    <t>ASSENTAMENTO  DE  ESQUADRIA   EM   FERRO REAPROVEITADA</t>
  </si>
  <si>
    <t>ASSENTAMENTO  DE   PORTA   EM   ALUMÍNIO REAPROVEITADA</t>
  </si>
  <si>
    <t>ASSENTAMENTO   DE   PORTA   DE   MADEIRA INCLUSIVE     CAIXA     E      FERRAGENS REAPROVEITADA</t>
  </si>
  <si>
    <t>ASSENTAMENTO  DE   PORTA   EM   MADEIRA, REAPROVEITADA</t>
  </si>
  <si>
    <t>ASSENTAMENTO  DE  PORTÃO  EM  CHAPA   DE FERRO  E  ESTRUTURA  EM  TUBO   DE   AÇO GALVANIZADO</t>
  </si>
  <si>
    <t>COLOCAÇÃO DE  TELA  EM  AÇO  GALVANIZADO OU PVC REAPROVEITADA</t>
  </si>
  <si>
    <t>FERRAGENS PARA ESQUADRIAS DE  MADEIRA  E DIVISORIAS    GRANITO     OU     MARMORE</t>
  </si>
  <si>
    <t>DOBRADIÇA  FERRO  CROMADO  (3"x2   1/2") COM ANEIS</t>
  </si>
  <si>
    <t>DOBRADIÇA  FERRO  CROMADO  (3"x2")   COM ANEIS</t>
  </si>
  <si>
    <t>DOBRADIÇA  LATÃO  CROMADO  (3"x2   1/2") COM ANEIS</t>
  </si>
  <si>
    <t>DOBRADIÇA  LATÃO  CROMADO  (3"x2")   COM ANEIS</t>
  </si>
  <si>
    <t>DOBRADIÇA   EM   LATÃO   CROMADO    PARA DIVISÓRIA DE GRANITO</t>
  </si>
  <si>
    <t xml:space="preserve">DOBRADIÇA LATÃO CROMADO TIPO VAI E VEM                                    </t>
  </si>
  <si>
    <t xml:space="preserve">DOBRADIÇA EM FERRO GALVANIZADO 8"                </t>
  </si>
  <si>
    <t>FERROLHO   EM   FERRO   GALVANIZADO   DE SOBREPOR, 5"</t>
  </si>
  <si>
    <t>FERROLHO EM LATÃO CROMADO  DE  SOBREPOR, 4"</t>
  </si>
  <si>
    <t>FECHADURA COMPLETA EXTERNA FERRO CROMADO</t>
  </si>
  <si>
    <t>FECHADURA COMPLETA EXTERNA LATÃO CROMADO</t>
  </si>
  <si>
    <t>FECHADURA COMPLETA INTERNA FERRO CROMADO</t>
  </si>
  <si>
    <t>FECHADURA COMPLETA INTERNA LATÃO CROMADO</t>
  </si>
  <si>
    <t>FECHADURA   COMPLETA    EXTERNA    LATÃO CROMADO PARA PORTA DE CORRER  TIPO  BICO DE PAPAGAIO</t>
  </si>
  <si>
    <t>FECHADURA   COMPLETA   TIPO   BOLA   COM CILINDRO EM LATÃO CROMADO</t>
  </si>
  <si>
    <t>FECHADURA  COMPLETA  INTERNA  EM   LATAO CROMADO PARA BANHEIRO</t>
  </si>
  <si>
    <t>FECHADURA E PUXADOR  POLIDO  OU  CROMADO PARA ARMÁRIOS</t>
  </si>
  <si>
    <t>FECHADURA  LIVRE-OCUPADO  LATÃO  CROMADO PARA PORTA BANHEIRO</t>
  </si>
  <si>
    <t>FECHO  LIVRE-OCUPADO  EM  LATÃO  CROMADO PARA FIXAÇÃO EM GRANITO</t>
  </si>
  <si>
    <t xml:space="preserve">GONZO FERRO CROMADO PARA ESQUADRIA   </t>
  </si>
  <si>
    <t xml:space="preserve">GONZO LATÃO CROMADO PARA ESQUADRIA   </t>
  </si>
  <si>
    <t xml:space="preserve">TARJETA FERRO CROMADO (2 1/2")       </t>
  </si>
  <si>
    <t xml:space="preserve">TARJETA LATÃO CROMADO (2 1/2")       </t>
  </si>
  <si>
    <t>MOLA AÉREA PARA  PORTA  EM  MADEIRA  COM LARGURA  MAIOR  QUE  100cm,    INCLUSIVE FIXAÇÃO</t>
  </si>
  <si>
    <t>MOLA  HIDRÁULICA  PARA  PORTA  DE  VIDRO TEMPERADO  (FORNECIMENTO  E  INSTALAÇÃO)</t>
  </si>
  <si>
    <t xml:space="preserve">PUXADOR PARA ESQUADRIA DE ALUMÍNIO      </t>
  </si>
  <si>
    <t>CADEADO  TRADICIONAL  EM  LATAO  CROMADO COM CHAVE, 60mm</t>
  </si>
  <si>
    <t>CADEADO  TRADICIONAL  EM  LATAO  CROMADO COM CHAVE, 40mm</t>
  </si>
  <si>
    <t>GRADES E PORTÕES</t>
  </si>
  <si>
    <t>GRADE EM BARRA DE FERRO CHATA Ø  1  1/2" X  1/4"  (MOLDURA)  E  BARRA  REDONDA  Ø 3/4"  ESPAÇADA  A  CADA  10CM   (BARRAS) FIXA PARA CELA, ALTURA DE  0,25m,  INCL. PINTURA ANTI-CORROSIVA</t>
  </si>
  <si>
    <t>GRADE EM  BARRA  DE  FERRO  CHATA   Ø  1 1/2" X 5/16" (MOLDURA) E  BARRA  REDONDA Ø  1"  ESPAÇADA  A  CADA  10CM  (BARRAS) FIXA PARA CELA -  0,50  x  0,50m,  INCL. PINTURA ANTI-CORROSIVA</t>
  </si>
  <si>
    <t>GRADE EM  BARRA  DE  FERRO  CHATA   Ø  1 1/2"  X  5/16"   (MOLDURA/TRAVESSAS)   E BARRA  REDONDA  Ø  1"  ESPAÇADA  A  CADA 10CM (BARRAS),  DE  ABRIR  PARA  CELA  - 0,80 x 2,10m, INCL. PINTURA ANTI-CORROSIVA</t>
  </si>
  <si>
    <t>GRADE EM  BARRA  DE  FERRO  CHATA   Ø  1 1/2"  X  5/16"   (MOLDURA/TRAVESSAS)   E BARRA  REDONDA  Ø  1"  ESPAÇADA  A  CADA 10CM  (BARRAS)  FIXA  E  DE  ABRIR  PARA CELA - 1,50 x 2,10m, INCL. PINTURA ANTI-CORROSIVA</t>
  </si>
  <si>
    <t>GRADE EM  BARRA  DE  FERRO  CHATA   Ø  1 1/2"  X  5/16"   (MOLDURA/TRAVESSAS)   E BARRA  REDONDA  Ø  1"  ESPAÇADA  A  CADA 10CM  (BARRAS)  FIXA  E  DE  ABRIR  PARA CELA - 2,00 x 2,10m, INCL. PINTURA ANTI-CORROSIVA</t>
  </si>
  <si>
    <t>PORTÃO  EM  TUBO  METALON   20X30mm   DE ABRIIR,  SEM  AUTOMAÇÃO,  INCL.  PINTURA ANTI-CORROSIVA</t>
  </si>
  <si>
    <t>PORTÃO  EM  TUBO  METALON   20X30mm   DE CORRER,  SEM  AUTOMAÇÃO,  INCL.  PINTURA ANTI-CORROSIVA</t>
  </si>
  <si>
    <t>PORTÃO EM TUBO METALON 30X50mm  E  CHAPA METALON N° 18, DE  ABRIR,  AUTOMATIZADO, INCL.       PINTURA       ANTI-CORROSIVA</t>
  </si>
  <si>
    <t>PORTÃO EM TUBO METALON 30X50mm  E  CHAPA METALON N° 18, DE CORRER, AUTOMATIZADO,       INCL.        PINTURA ANTI-CORROSIVA</t>
  </si>
  <si>
    <t>PORTÃO OU GRADE  DE  PROTEÇÃO  EM  FERRO REDONDO  Ø  2"  (MOLDURA)  E  Ø  1  1/2" (BARRAS)  ESPAÇADAS  A  CADA  10CM,   DE ABRIR, INCL PINTURA ANTI-CORROSIVA</t>
  </si>
  <si>
    <t>PORTÃO TIPO GRADIL EM  FERRO  REDONDO  Ø 1/2"  (MOLDURA)   E   Ø   1/4"   (GRADIL XADRÊZ),  INCL  PINTURA   ANTI-CORROSIVA</t>
  </si>
  <si>
    <t>PORTÃO ENFICHADO OU  MAÇICO  EM  MADEIRA JATOBÁ COM DOBRADIÇAS EM  FERRO  CROMADO</t>
  </si>
  <si>
    <t>PORTÃO ENFICHADO OU  MAÇICO  EM  MADEIRA IPÊ  COM  DOBRADIÇAS  EM  FERRO  CROMADO</t>
  </si>
  <si>
    <t>PORTÃO ENFICHADO OU  MAÇICO  EM  MADEIRA MASSARANDUBA  COM  DOBRADIÇAS  EM  FERRO CROMADO</t>
  </si>
  <si>
    <t>PORTÃO ENFICHADO OU  MAÇICO  EM  MADEIRA IPÊ  COM  DOBRADIÇAS  EM  LATÃO  CROMADO</t>
  </si>
  <si>
    <t>PORTÃO ENFICHADO OU  MAÇICO  EM  MADEIRA JATOBÁ COM DOBRADIÇAS EM  LATÃO  CROMADO</t>
  </si>
  <si>
    <t>PORTÃO ENFICHADO OU  MAÇICO  EM  MADEIRA MASSARANDUBA  COM  DOBRADIÇAS  EM  LATÃO CROMADO</t>
  </si>
  <si>
    <t>GRADIL EM  PERFIL  DE  FERRO  "U"  Ø  1" (POSTES), BARRA DE FERRO CHATA  Ø  1"  X 3/16"  (TRAVESSA)  E  BARRA   DE   FERRO CHATA  Ø 3/4"  X  3/16"  (GRADIL),  INCL PINTURA ANTI-CORROSIVA</t>
  </si>
  <si>
    <t>GRELHA   EM   FERRO   Ø   16.0mm    PARA CANALETA,       INCLUSIVE        PINTURA ANTICORROSIVA</t>
  </si>
  <si>
    <t>PORTAS E JANELAS</t>
  </si>
  <si>
    <t>PORTA DE ALUMÍNIO  ANODIZADO  PRETO  SEM BANDEIRA, COM CONTRAMARCOS  E  FERRAGENS EM  LATÃO   CROMADO,   EXCLUSIVE   VIDRO</t>
  </si>
  <si>
    <t>PORTA   DE   ALUMÍNIO   ANODIZADO    COR NATURAL SEM BANDEIRA,  COM  CONTRAMARCOS E   FERRAGENS    EM    LATÃO    CROMADO, EXCLUSIVE VIDRO</t>
  </si>
  <si>
    <t>JANELA DE ALUMÍNIO ANODIZADO  PRETO  SEM BANDEIRA, COM CONTRAMARCOS  E  FERRAGENS EM   LATÃO   CROMADO,   BASCULANTE,   DE CORRER, MAXIMAR OU FIXA, EXCLUSIVE VIDRO</t>
  </si>
  <si>
    <t>JANELA   DE   ALUMÍNIO   ANODIZADO   COR NATURAL SEM BANDEIRA,  COM  CONTRAMARCOS E   FERRAGENS    EM    LATÃO    CROMADO, BASCULANTE,  DE   CORRER,   MAXIMAR   OU FIXA, EXCLUSIVE VIDRO</t>
  </si>
  <si>
    <t>PORTA  MADEIRA  LAMINADA   SEMI-OCA   DE GIRO, CAIXA  DUPLA  E  ALIZARES  EM  IPÊ COM   FERRAGENS   EM    FERRO    CROMADO</t>
  </si>
  <si>
    <t>PORTA  MADEIRA  LAMINADA   SEMI-OCA   DE GIRO, CAIXA DUPLA E ALIZARES  EM  JATOBÁ COM   FERRAGENS   EM    FERRO    CROMADO</t>
  </si>
  <si>
    <t>PORTA  MADEIRA  LAMINADA   SEMI-OCA   DE GIRO, CAIXA  DUPLA  E  ALIZARES  EM  IPÊ COM   FERRAGENS   EM    LATAO    CROMADO</t>
  </si>
  <si>
    <t>PORTA  MADEIRA  LAMINADA   SEMI-OCA   DE GIRO, CAIXA DUPLA E ALIZARES  EM  JATOBÁ COM   FERRAGENS   EM    LATAO    CROMADO</t>
  </si>
  <si>
    <t>PORTA  MADEIRA  DURADOOR  LISA  SEMI-OCA DE GIRO PARA PINTURA, COM  FERRAGENS  EM FERRO CROMADO</t>
  </si>
  <si>
    <t>PORTA  MADEIRA  DURADOOR  LISA  SEMI-OCA DE GIRO PARA PINTURA,  CAIXA  EM  PERFIL DE  ALUMINIO  ANODIZADO,  COM  FERRAGENS EM LATAO CROMADO</t>
  </si>
  <si>
    <t>PORTA  MADEIRA  LAMINADA   SEMI-OCA   DE GIRO, CAIXA DUPLA  E  ALIZARES  EM  IPÊ, REVESTIDA  NAS  02  FACES  COM  LAMINADO MELAMINICO,  COM  FERRAGENS   EM   LATAO CROMADO</t>
  </si>
  <si>
    <t>PORTA  MADEIRA  LAMINADA   SEMI-OCA   DE GIRO, COM  FERRAGENS  EM  LATAO  CROMADO</t>
  </si>
  <si>
    <t>PORTA  MADEIRA  LAMINADA   SEMI-OCA   DE GIRO,  CAIXA   DUPLA   E   ALIZARES   EM JATOBÁ, ISOLAMENTO  ACUSTICO  EM  LÃ  DE VIDRO 2,5cm, COM FERRAGENS EM LATAO CROMADO</t>
  </si>
  <si>
    <t>PORTA MADEIRA EM  FICHAS  OU  MAÇICA  DE GIRO, CAIXA DUPLA  E  ALIZARES  EM  IPÊ, COM   FERRAGENS   EM    FERRO    CROMADO</t>
  </si>
  <si>
    <t>PORTA MADEIRA EM  FICHAS  OU  MAÇICA  DE GIRO, CAIXA DUPLA  E  ALIZARES  EM  IPÊ, COM   FERRAGENS   EM    LATÃO    CROMADO</t>
  </si>
  <si>
    <t>PORTA MADEIRA EM  FICHAS  OU  MAÇICA  DE GIRO,  CAIXA   DUPLA   E   ALIZARES   EM JATOBA, COM FERRAGENS EM  FERRO  CROMADO</t>
  </si>
  <si>
    <t>PORTA MADEIRA EM  FICHAS  OU  MAÇICA  DE GIRO,  CAIXA   DUPLA   E   ALIZARES   EM JATOBA, COM FERRAGENS EM  LATÃO  CROMADO</t>
  </si>
  <si>
    <t>PORTA MADEIRA EM  FICHAS  OU  MAÇICA  DE GIRO,  CAIXA   DUPLA   E   ALIZARES   EM MASSARANDUBA,  COM  FERRAGENS  EM  FERRO CROMADO</t>
  </si>
  <si>
    <t>PORTA MADEIRA EM  FICHAS  OU  MAÇICA  DE GIRO,  CAIXA   DUPLA   E   ALIZARES   EM MASSARANDUBA,  COM  FERRAGENS  EM  LATÃO CROMADO</t>
  </si>
  <si>
    <t>PORTA MADEIRA EM  FICHAS  OU  MAÇICA  DE GIRO EM  IPÊ,  COM  FERRAGENS  EM  LATAO CROMADO</t>
  </si>
  <si>
    <t>PORTA MADEIRA EM  FICHAS  OU  MAÇICA  DE GIRO EM JATOBÁ, COM FERRAGENS  EM  LATAO CROMADO</t>
  </si>
  <si>
    <t>PORTA MADEIRA EM  FICHAS  OU  MAÇICA  DE GIRO EM MASSARANDUBA, COM  FERRAGENS  EM LATAO CROMADO</t>
  </si>
  <si>
    <t>PORTA PARA  DIVISORIA  EUCATEX  DIVILUX, COM    FERRAGENS,    0,80    X     2,10m</t>
  </si>
  <si>
    <t>PORTA EM MDF  ESP.=15mm,  REVESTIDA  NAS 02   FACES   COM   LAMINADO   MELAMÍNICO TEXTURIZADO,    ESP.=1.3mm,    EXCLUSIVE FERRAGENS</t>
  </si>
  <si>
    <t>PORTA DE PVC SANFONADA  (0,80  x  2,10m) COMPLETA  -  FORNECIMENTO   E   MONTAGEM</t>
  </si>
  <si>
    <t>PORTA    RADIOLÓGICA    REVESTIDA    COM LAMINADO    DE    CHUMBO     ESP.=1,5mm, BATENTES EM  AÇO  PINTADOS  COM  PINTURA ELETROSTATICA,  INCLUSIVE,   DOBRADIÇAS, FECHADURA E PUXADOR (PARA RAIO-X)</t>
  </si>
  <si>
    <t>PORTA  EM   VIDRO   TEMPERADO   INCOLOR, E=10mm,    COM    BANDEIRA,    INCLUSIVE FERRAGENS E FIXAÇÃO</t>
  </si>
  <si>
    <t>PORTA DE VIDRO  TEMPERADO  FUME  10  mm, SEM FERRAGENS</t>
  </si>
  <si>
    <t>PORTA  DE  AÇO  EM  CHAPA  ONDULADA   OU GRADE   DE   ENROLAR    COM    FERRAGENS</t>
  </si>
  <si>
    <t>PORTA   CORTA-FOGO     P.90-NBR    11742 (0.90x2.10m),  ACABAMENTO  EM  CHAPA  DE AÇO GALVANIZADO, FIXADA AO  BATENTE  POR 03   DOBRADIÇAS   DE   AÇO   COM    MOLA REGULÁVEL COM FECHADURA E MAÇANETA SEM CHAVES</t>
  </si>
  <si>
    <t>JANELA   MADEIRA   TIPO   VENEZIANA   OU MAÇICA E  ALIZARES  EM  IPÊ,  PIVOTANTE, COM FERRAGENS EM LATAO CROMADO</t>
  </si>
  <si>
    <t>JANELA   MADEIRA   TIPO   VENEZIANA   OU MAÇICA    E    ALIZARES    EM    JATOBÁ, PIVOTANTE,  COM   FERRAGENS   EM   LATAO CROMADO</t>
  </si>
  <si>
    <t>ESQUADRIA   FIXA   DE    MADEIRA    TIPO VENEZIANA OU MACIÇA E  ALIZARES  EM  IPÊ</t>
  </si>
  <si>
    <t>ESQUADRIA   FIXA   DE    MADEIRA    TIPO VENEZIANA OU MACIÇA E ALIZARES EM JATOBÁ</t>
  </si>
  <si>
    <t>REVISÃO  EM   PORTA   DE   MADEIRA   COM REPAROS DE 50% NAS  CAIXAS,  ALIZARES  E FERRAGENS</t>
  </si>
  <si>
    <t>REVISÃO   ESQUADRIA   DE   MADEIRA    OU METÁLICA (MÃO DE OBRA)</t>
  </si>
  <si>
    <t>VISOR EM  IPÊ  30x30cm  COM  VIDRO  LISO TRANSPARENTE,   ESP.   4mm,    INCLUSIVE FIXAÇÃO</t>
  </si>
  <si>
    <t>MOLDURA EM  MADEIRA  JATOBÁ  ENVERNIZADA COM ESP.=2cm E LARG.=7cm</t>
  </si>
  <si>
    <t>BATEMACAS   EM   MADEIRA   IPÊ    CONTRA IMPACTOS,  COM   LARGURA   DE   30cm   E ESPESSURA DE  2,5cm,  INCLUSIVE  FIXAÇÃO</t>
  </si>
  <si>
    <t>BATEMACAS  EM  MADEIRA   JATOBÁ   CONTRA IMPACTOS,  COM   LARGURA   DE   30cm   E ESPESSURA DE  2,5cm,  INCLUSIVE  FIXAÇÃO</t>
  </si>
  <si>
    <t>GUARDA CORPO, CORRIMÃO E GUICHET</t>
  </si>
  <si>
    <t>GUARDA-CORPO    EM    MADEIRA     JATOBÁ ENVERNIZADO,  INCLUSIVE  FORNECIMENTO  E FIXAÇÃO</t>
  </si>
  <si>
    <t>GUARDA-CORPO     EM     MADEIRA      IPÊ ENVERNIZADO,  INCLUSIVE  FORNECIMENTO  E FIXAÇÃO</t>
  </si>
  <si>
    <t>GUARDA-CORPO    EM    TUBO    DE     AÇO GALVANIZADO  Ø  50mm  E  TELA  DE  ARAME GALVANIZADO    N°    14,    MALHA     2" (FORNECIEMNTO E FIXAÇÃO)</t>
  </si>
  <si>
    <t>CORRIMÃO  PARA  ESCADA   EM   AÇO   INOX ESCOVADO,  Ø  50mm,  INCLUSIVE   FIXAÇÃO</t>
  </si>
  <si>
    <t>GUICHET DE  MADEIRA  EM  IPÊ,  INCLUSIVE FIXAÇÃO</t>
  </si>
  <si>
    <t>GUICHET   DE    MADEIRA    EM    JATOBÁ, INCLUSIVE FIXAÇÃO</t>
  </si>
  <si>
    <t>PRANCHAS,   PRATELEIRAS,    BALCÕES    E ARMÁRIOS</t>
  </si>
  <si>
    <t>PRANCHA DE MADEIRA  ENVERNIZADA  EM  IPÊ COM LARG. =30cm  E  ESP.=3cm,  INCLUSIVE FIXAÇÃO</t>
  </si>
  <si>
    <t>PRANCHA  DE   MADEIRA   ENVERNIZADA   EM CEDRO   COM   LARG.=30cm   E   ESP.=3cm, INCLUSIVE FIXAÇÃO</t>
  </si>
  <si>
    <t>PRATELEIRA EM  COMPENSADO  LAMINADO  COM LARG.=40cm   E   ESP.=10mm,    INCLUSIVE FIXAÇÃO</t>
  </si>
  <si>
    <t>BALCÕES E ARMÁRIOS EM MDF,  CHAPA  CRUA, ESP.=15mm,  REVESTIDOS  NAS  DUAS  FACES COM  LAMINADO  MELAMINICO  LISO   FOSCO, ESP.=1.3mm</t>
  </si>
  <si>
    <t>BALCÕES  E  ARMÁRIOS   EM   MDF,   CHAPA REVESTIDA  NAS  02  FACES  COM  LAMINADO MELAMINICO, ESP.=15mm</t>
  </si>
  <si>
    <t>REVESTIMENTO  DE  ESQUADRIAS,   BALCÕES, ARMÁRIOS  E  PRATELEIRAS   EM   LAMINADO MELAMÍNICO    LISO   FOSCO,   ESP.=1.3mm</t>
  </si>
  <si>
    <t>TELAS DE PROTEÇÃO</t>
  </si>
  <si>
    <t>TELA DE NYLON COM MOLDURA  EM  IPÊ  PARA PROTEÇÃO DE ESQUADRIA</t>
  </si>
  <si>
    <t>TELA DE NYLON PARA  PROTEÇÃO,  MALHA  DE 100mm    -    QUADRA     DE     ESPORTES</t>
  </si>
  <si>
    <t>TELA  PARA  CELA  EM  FERRO,   FIO   10, ESPAÇADA  EM  1/2"  E  H=0,25M  CONFORME PROJETO</t>
  </si>
  <si>
    <t>TELA  ARAME  GALVANIZADO  FIO   18   BWG (1,24MM)  MALHA  2  x2cm,  QUADRADA   OU LOSANGO,   FIXADA   EM   TUBO   DE   AÇO GALVANIZADO Ø 2"</t>
  </si>
  <si>
    <t xml:space="preserve">CAL VIRGEM </t>
  </si>
  <si>
    <t>CAIAÇÃO DE PAREDE  INTERNA  E  TETO  COM 03 DEMÃOS DE CAL VIRGEM</t>
  </si>
  <si>
    <t>CAIAÇÃO  DE  PAREDE   EXTERNA   COM   03 DEMÃOS DE CAL VIRGEM</t>
  </si>
  <si>
    <t>CAIAÇÃO   EM    ELEMENTO    VAZADO    DE CONCRETO, COM 03 DEMÃOS  DE  CAL  VIRGEM</t>
  </si>
  <si>
    <t xml:space="preserve">CAIAÇÃO DE MEIO FIO COM CAL VIRGEM                      </t>
  </si>
  <si>
    <t>CAL INDUSTRIALIZADA</t>
  </si>
  <si>
    <t>CAIÇÃO DE PAREDE INTERNO E TETO  COM  03 DEMÃOS    DE     CAL     INDUSTRIALIZADA</t>
  </si>
  <si>
    <t>CAIÇÃO DE PAREDE EXTERNA COM  03  DEMÃOS DE CAL INDUSTRIALIZADA</t>
  </si>
  <si>
    <t>CAIAÇÃO   EM    ELEMENTO    VAZADO    DE CONCRETO,   COM   03   DEMÃOS   DE   CAL INDUSTRIALIZADA</t>
  </si>
  <si>
    <t>EMASSAMENTO  DE  PAREDES,  FORROS  E   E ESQUADRIAS DE MADEIRA</t>
  </si>
  <si>
    <t>EMASSAMENTO DE PAREDE  INTERNA  OU  TETO COM 02 DEMÃOS DE MASSA  CORRIDA  A  BASE PVA, INCLUSIVE LIXAMENTO</t>
  </si>
  <si>
    <t>EMASSAMENTO DE PAREDE  INTERNA  OU  TETO COM 02 DEMÃOS  DE  MASSA  A  BASE  ÓLEO, INCLUSIVE LIXAMENTO</t>
  </si>
  <si>
    <t>EMASSAMENTO DE  PAREDE  EXTERNA  COM  02 DEMÃOS  DE  MASSA  ACRÍLICA,   INCLUSIVE LIXAMENTO</t>
  </si>
  <si>
    <t>EMASSAMENTO DE  PAREDE  INTERNA  A  BASE EPOXI,        INCLUSIVE        LIXAMENTO</t>
  </si>
  <si>
    <t>EMASSAMENTO  DE  ESQUADRIA  DE   MADEIRA COM 02  DEMÃOS  DE  MASSA  À  ÓLEO  PARA MADEIRA, INCLUSIVE LIXAMENTO</t>
  </si>
  <si>
    <t>LATEX PVA INTERNA E EXTERNA</t>
  </si>
  <si>
    <t>LATEX  PVA  EM    ELEMENTO   VAZADO   DE CONCRETO, COM 02 DEMÃOS</t>
  </si>
  <si>
    <t>LATEX  PVA   EM   ELEMENTO   VAZADO   DE CONCRETO  EXISTENTE   COM   02   DEMÃOS, INCLUSIVE LIXAMENTO</t>
  </si>
  <si>
    <t>LATEX  PVA  EM  PAREDE  INTERNA  E  TETO EXISTENTES  COM  02  DEMÃOS,  SEM  MASSA CORRIDA  E  LIQUIDO  SELADOR,  INCLUSIVE LIXAMENTO</t>
  </si>
  <si>
    <t>LATEX  PVA  EM  PAREDE  INTERNA  E  TETO EXISTENTES  COM  03  DEMÃOS,  SEM  MASSA CORRIDA  E  LIQUIDO  SELADOR,  INCLUSIVE LIXAMENTO</t>
  </si>
  <si>
    <t>LATEX  PVA  EM  PAREDE  INTERNA  E  TETO INCLUSIVE   LIQUIDO   SELADOR   COM   02 DEMÃOS, SEM MASSA CORRIDA</t>
  </si>
  <si>
    <t>LATEX  PVA  EM  PAREDE  INTERNA  E  TETO INCLUSIVE   LIQUIDO   SELADOR   COM   03 DEMÃOS, SEM MASSA CORRIDA</t>
  </si>
  <si>
    <t>LATEX PVA  ACRÍLICA  EM  PAREDE  INTERNA INCLUSIVE  LIQUIDO   SELADOR,   COM   02 DEMÃOS, SEM MASSA CORRIDA</t>
  </si>
  <si>
    <t>LATEX PVA  ACRÍLICA  EM  PAREDE  INTERNA INCLUSIVE  LIQUIDO   SELADOR,   COM   03 DEMÃOS, SEM MASSA CORRIDA</t>
  </si>
  <si>
    <t>LATEX PVA EM  PAREDE  EXTERNA  EXISTENTE COM  02  DEMÃOS,  SEM   MASSA   CORRIDA, INCLUSIVE LIXAMENTO</t>
  </si>
  <si>
    <t>LATEX PVA EM  PAREDE  EXTERNA  EXISTENTE COM  03  DEMÃOS,  SEM   MASSA   CORRIDA, INCLUSIVE LIXAMENTO</t>
  </si>
  <si>
    <t>LATEX  PVA  EM  PAREDE  EXTERNA  COM  02 DEMÃOS,  SEM  MASSA  CORRIDA,  INCLUSIVE LIXAMENTO</t>
  </si>
  <si>
    <t>LATEX  PVA  EM  PAREDE  EXTERNA  COM  03 DEMÃOS,  SEM  MASSA  CORRIDA,  INCLUSIVE LIXAMENTO</t>
  </si>
  <si>
    <t>LATEX PVA  ACRÍLICA  EM  PAREDE  EXTERNA COM  02  DEMÃOS,   SEM   MASSA   CORRIDA</t>
  </si>
  <si>
    <t>ESMALTE SINTÉTICO  E  TINTA  À  ÓLEO  EM PAREDES E ESQUADRIAS DE MADEIRA E  FERRO</t>
  </si>
  <si>
    <t>ESMALTE  SINTETICO  EM  PAREDE   INTERNA EXISTENTE  COM  02   DEMÃOS,   INCLUSIVE LIXAMENTO</t>
  </si>
  <si>
    <t>ESMALTE  SINTETICO  EM  PAREDE   INTERNA COM  O2  DEMÃOS  SEM  MASSA,   INCLUSIVE LIXAMENTO</t>
  </si>
  <si>
    <t>ESMALTE  SINTETICO   EM   ESQUADRIA   DE MADEIRA EXISTENTE  COM  02  DEMÃOS   SEM MASSA E FUNDO  BRANCO  FOSCO,  INCLUSIVE LIXAMENTO</t>
  </si>
  <si>
    <t>ESMALTE  SINTETICO   EM   ESQUADRIA   DE MADEIRA  COM  02   DEMÃOS   SEM   MASSA, INCLUSIVE LIXAMENTO</t>
  </si>
  <si>
    <t>ESMALTE  SINTETICO   EM   ESQUADRIA   DE FERRO  EXISTENTE  COM  02   DEMÃOS   SEM ZARCÃO, INCLUSIVE LIXAMENTO</t>
  </si>
  <si>
    <t>ESMALTE  SINTETICO   EM   ESQUADRIA   DE FERRO    COM   02   DEMÃOS,    INCLUSIVE LIXAMENTO   E   APLICAÇÃO   DE    ZARCÃO</t>
  </si>
  <si>
    <t>RASPAGEM   DE   PINTURA    EM    ESMALTE SINTETICO OU TINTA À ÓLEO</t>
  </si>
  <si>
    <t>ACRÍLICA E EPÓXI EM PAREDES E PISO</t>
  </si>
  <si>
    <t>TINTA  ACRÍLICA  EM  PAREDE  INTERNA   E TETO COM 02  DEMÃOS,  INCLUSIVE  SELADOR ACRILICO,     SEM     MASSA      CORRIDA</t>
  </si>
  <si>
    <t>TINTA ACRÍLICA  EM  PAREDE  EXTERNA  COM 02 DEMÃOS, INCLUSIVE  SELADOR  ACRILICO, SEM MASSA CORRIDA</t>
  </si>
  <si>
    <t>TINTA ACRÍLICA PARA PISO TIPO NOVACOR OU EQUIVALENTE COM 03 DEMÃOS</t>
  </si>
  <si>
    <t>PINTURA  DE  PAREDE  INTERNA   EM   BASE EPOXI,    INCLUSIVE    EMASSAMENTO     E LIXAMENTO</t>
  </si>
  <si>
    <t>PINTURA  DE  PAREDE  INTERNA   EM   BASE EPOXI  SEM  MASSA,  INCLUSIVE  LIXAMENTO</t>
  </si>
  <si>
    <t>ÓLEO EM  PAREDES,  ELEMENTOS  VAZADOS  E ESQUADRIAS</t>
  </si>
  <si>
    <t>TINTA  À  ÓLEO  EM  ELEMENTO  VAZADO  DE CONCRETO  COM   02   DEMÃOS,   INCLUSIVE LIXAMENTO</t>
  </si>
  <si>
    <t>TINTA  À  ÓLEO  EM  ELEMENTO  VAZADO  DE CONCRETO  EXISTENTE   COM   02   DEMÃOS, INCLUSIVE LIXAMENTO</t>
  </si>
  <si>
    <t>TINTA   À   ÓLEO   EM   PAREDE   INTERNA EXISTENTE  COM  02   DEMÃOS,   INCLUSIVE LIXAMENTO</t>
  </si>
  <si>
    <t>TINTA À ÓLEO EM PAREDE  INTERNA  COM  02 DEMÃOS SEM  MASSA,  INCLUSIVE  LIXAMENTO</t>
  </si>
  <si>
    <t>TINTA À ÓLEO  EM  ESQUADRIA  DE  MADEIRA COM  02  DEMAÕS  SEM  MASSA,   INCLUSIVE LIXAMENTO</t>
  </si>
  <si>
    <t>TINTA À ÓLEO  EM  ESQUADRIA  DE  MADEIRA EXISTENTE COM  02  DEMÃOS  SEM  MASSA  E FUNDO BRANCO FOSCO, INCLUSIVE  LIXAMENTO</t>
  </si>
  <si>
    <t>TINTA À ÓLEO EM ESQUADRIA DE  FERRO  COM 02  DEMÃOS,   INCLUSIVE   APLICAÇÃO   DE ZARCÃO E LIXAMENTO</t>
  </si>
  <si>
    <t>TINTA  À  ÓLEO  EM  ESQUADRIA  DE  FERRO EXISTENTE  COM  02  DEMÃOS  SEM  ZARCÃO, INCLUSIVE LIXAMENTO</t>
  </si>
  <si>
    <t>TEXTURA    ACRÍLICA    E    REVESTIMENTO TEXTURIZADO</t>
  </si>
  <si>
    <t>TEXTURA ACRÍLICA EM PAREDE  INTERNA  COM 01 DEMÃO,  APLICADA  A  ROLO,  INCLUSIVE SELADOR ACRILICO</t>
  </si>
  <si>
    <t>TEXTURA ACRÍLICA EM PAREDE  EXTERNA  COM 01    DEMÃO,    APLICADA     A     ROLO,</t>
  </si>
  <si>
    <t>REVESTIMENTO   TEXTURIZADO    DE    ALTA CAMADA EM  PAREDES  INTERNA  E  EXTERNA, APLICADO COM DESEMPENADEIRA</t>
  </si>
  <si>
    <t>REVESTIMENTO   TEXTURIZADO    DE    ALTA CAMADA EM  PAREDES  INTERNA  E  EXTERNA, APLICADO COM ROLO</t>
  </si>
  <si>
    <t>VERNIZ EM PAREDES E MADEIRA</t>
  </si>
  <si>
    <t>VERNIZ ACRÍLICO EM  PAREDE  DE  CONCRETO COM 02 DEMÃOS</t>
  </si>
  <si>
    <t>VERNIZ ACRILICO EM  PAREDE  PINTADA  COM TEXTURA   ACRÍLICA   COM    02    DEMÃOS</t>
  </si>
  <si>
    <t>VERNIZ   POLIURETANO   EM   PAREDE    DE CONCRETO  SOBRE  PRIMER  COM  03  DEMÃOS</t>
  </si>
  <si>
    <t>VERNIZ EM ESQUADRIA DE  MADEIRA  COM  03 DEMÃOS</t>
  </si>
  <si>
    <t>SELADOR    ACRÍLICO     SOBRE     PAREDE REVESTIDA COM REBOCO</t>
  </si>
  <si>
    <t>PINTURA  COM  SILICONE  EM   PAREDE   DE TIJOLO APARENTE OU CONCRETO COM 01 DEMÃO</t>
  </si>
  <si>
    <t>PINTURA COM  NATA  DE  CIMENTO  PORTLAND EM 02 DEMÃOS</t>
  </si>
  <si>
    <t>ELEVADORES</t>
  </si>
  <si>
    <t>FORNECIMENTO E  INSTALAÇÃO  DE  ELEVADOR PARA 6 PARADAS ATÉ  1,17x1,40m  ENTRADAS COMPLETAS  EM  AÇO   INÓX,   INDICADORES POS. DIGITAL TODOS PAVIMENTOS,  MOTOR  E ACIONAMENTO VVVF, Cx. 1,60x1,98m</t>
  </si>
  <si>
    <t>FORNECIMENTO   E   INSTALAÇÃO   DE   UMA PLATAFORMA DE ELEVAÇÃO  VERTICAL(PNE)  E SEU    PASSADIÇO     AUTOPORTANTE     EM ESTRUTURA  METÁLICA  E  VIDROS   BLINDEX 8mm,   02   PARADAS,    C/    CAPACIDADE 300Kg,VELOCIDADE      9m/min,ACIONAMENTO HIDRÁULICA,DIMENSÕES   DA   CABINE    DE 1100x1400mm,COMANDO      DE      PRESSÃO CONSTANTE COMPARADAS AUTOMÁTICAS,TENSÃO DE ALIMENTAÇÃO 80 ou 220VA,60Hz,TRIFÁSICO 5Cv,TENSÃO DE CONTROLE 12VA</t>
  </si>
  <si>
    <t>VIDRO COMUM</t>
  </si>
  <si>
    <t>VIDRO  LISO  INCOLOR  ESP.=3mm,   FIXADO COM  BORRACHA  DE   VEDAÇÃO   (COLOCADO)</t>
  </si>
  <si>
    <t>VIDRO  LISO  INCOLOR  ESP.=4mm,   FIXADO COM  BORRACHA  DE   VEDAÇÃO   (COLOCADO)</t>
  </si>
  <si>
    <t>VIDRO  LISO  INCOLOR  ESP.=5mm,   FIXADO COM  BORRACHA  DE   VEDAÇÃO   (COLOCADO)</t>
  </si>
  <si>
    <t>VIDRO  LISO  INCOLOR  ESP.=6mm,   FIXADO COM  BORRACHA  DE   VEDAÇÃO   (COLOCADO)</t>
  </si>
  <si>
    <t>VIDRO LISO  FUME  ESP.=4mm,  FIXADO  COM BORRACHA    DE    VEDAÇÃO     (COLOCADO)</t>
  </si>
  <si>
    <t>VIDRO LISO  FUME  ESP.=6mm,  FIXADO  COM BORRACHA    DE    VEDAÇÃO     (COLOCADO)</t>
  </si>
  <si>
    <t>VIDRO TRANSLÚCIDO  MARTELADO,  ESP.=4mm, FIXADO   COM   BORRACHA    DE    VEDAÇÃO (COLOCADO)</t>
  </si>
  <si>
    <t>VIDRO  TRANSLÚCIDO  CANELADO,  ESP.=4mm, FIXADO   COM   BORRACHA    DE    VEDAÇÃO (COLOCADO)</t>
  </si>
  <si>
    <t>VIDRO   TRANSLÚCIDO   ARAMADO   INCOLOR, ESP.=7mm (COLOCADO)</t>
  </si>
  <si>
    <t>VIDRO LAMINADO</t>
  </si>
  <si>
    <t>VIDRO  LAMINADO   LISO   INCOLOR   DUPLO ESP.=6mm     (3+3mm)     -      COLOCADO</t>
  </si>
  <si>
    <t>VIDRO  LAMINADO   LISO   INCOLOR   DUPLO ESP.=8mm     (4+4mm)     -      COLOCADO</t>
  </si>
  <si>
    <t>VIDRO  LAMINADO  LISO   INCOLOR   TRIPLO ESP.=12mm    (4+4+4mm)    -     COLOCADO</t>
  </si>
  <si>
    <t>VIDRO  LAMINADO  LISO   INCOLOR   TRIPLO ESP.=15mm    (5+5+5mm)    -     COLOCADO</t>
  </si>
  <si>
    <t>VIDRO TEMPERADO</t>
  </si>
  <si>
    <t>VIDRO TEMPERADO LISO  INCOLOR  ESP.=8mm, SEM FERRAGENS (COLOCADO)</t>
  </si>
  <si>
    <t>VIDRO  TEMPERADO  LISO  INCOLOR  ESP.=10 mm,     SEM     FERRAGENS     (COLOCADO)</t>
  </si>
  <si>
    <t>VIDRO  TEMPERADO  LISO  INCOLOR  ESP.=10 mm,     COM     FERRAGENS     (COLOCADO)</t>
  </si>
  <si>
    <t>VIDRO TEMPERADO LISO  FUMÊ  ESP.=10  mm, SEM FERRAGENS (COLOCADO)</t>
  </si>
  <si>
    <t>VIDRO TEMPERADO LISO  FUMÊ  ESP.=10  mm, COM FERRAGENS (COLOCADO)</t>
  </si>
  <si>
    <t>VIDRO COM TRAMENTO ESPECIAL</t>
  </si>
  <si>
    <t>VIDRO BISOTADO DE  5mm,   INC.  BORRACHA DE VEDAÇÃO E FIXAÇÃO</t>
  </si>
  <si>
    <t>VIDRO BISOTADO de 6mm INC.  BORRACHA  DE VEDAÇÃO E FIXAÇÃO</t>
  </si>
  <si>
    <t>VIDRO BISOTADO  de  10mm  INC.  BORRACHA DE VEDAÇÃO E FIXAÇÃO</t>
  </si>
  <si>
    <t>VIDRO JATEADO DE 4mm  INC.  BORRACHA  DE VEDAÇÃO E FIXAÇÃO</t>
  </si>
  <si>
    <t>VIDRO JATEADO DE 6mm  INC.  BORRACHA  DE VEDAÇÃO E FIXAÇÃO</t>
  </si>
  <si>
    <t>VIDRO JATEADO DE 10mm INC.  BORRACHA  DE VEDAÇÃO E FIXAÇÃO</t>
  </si>
  <si>
    <t>ESPELHOS</t>
  </si>
  <si>
    <t>ESPELHO  LAPIDADO  4  mm   ,   INCLUSIVE FIXAÇÃO</t>
  </si>
  <si>
    <t>ESPELHO BIZOTADO 5 mm, INCLUSIVE FIXAÇÃO</t>
  </si>
  <si>
    <t>OUTROS</t>
  </si>
  <si>
    <t>GUICHÊ EM  ALUMÍNIO  E  VIDRO  TEMPERADO INCOLOR E=10mm</t>
  </si>
  <si>
    <t>GUICHÊ EM  AÇO INOX  E  VIDRO  TEMPERADO INCOLOR E=6mm</t>
  </si>
  <si>
    <t>PELÍCULA EM POLIESTER PARA VIDROS</t>
  </si>
  <si>
    <t xml:space="preserve">FORROS </t>
  </si>
  <si>
    <t>GESSO</t>
  </si>
  <si>
    <t>FORRO EM PLACAS DE  GESSO  LISO  60X60cm COM TIRO E ARAME  GALVANIZADO  REVESTIDO (FORNECIMENTO E MONTAGEM)</t>
  </si>
  <si>
    <t>FORRO EM PLACAS DE  GESSO  LISO  60X60cm SEM TIRO E ARAME  GALVANIZADO  REVESTIDO (FORNECIMENTO E MONTAGEM)</t>
  </si>
  <si>
    <t>FORRO EM PLACAS DE GESSO  LISO  60X60cm, COM   ARAME    GALVANIZADO    REVESTIDO, INCLUSIVE    ESTRUTURA    DE     MADEIRA</t>
  </si>
  <si>
    <t>FORRO  DE   GESSO   ACARTONADO   ARAMADO (FORNECIMENTO E MONTAGEM)</t>
  </si>
  <si>
    <t>FORRO DE  GESSO  ACARTONADO  ESTRUTURADO (FORNECIMENTO E MONTAGEM)</t>
  </si>
  <si>
    <t>FORRO  DE  GESSO  ACARTONADO   REMOVÍVEL (FORNECIMENTO E MONTAGEM)</t>
  </si>
  <si>
    <t>MADEIRA</t>
  </si>
  <si>
    <t>FORRO PACOTE COM ESTRUTURA EM  PERFIS  T DE  ALUMINIO,  ACABAMENTO   EM   PINTURA BRANCA  LISA  (FORNCIMENTO  E  MONTAGEM)</t>
  </si>
  <si>
    <t>FORRO  EM   LAMBRÍ   DE   MADEIRA   TIPO CEREJEIRA</t>
  </si>
  <si>
    <t xml:space="preserve">FORRO EM LAMBRÍ  DE MADEIRA TIPO IPÊ                    </t>
  </si>
  <si>
    <t>PVC</t>
  </si>
  <si>
    <t>FORRO  EM   PVC   LAMBRÍ   100x6000   ou 200x6000m,  COM  PERFIL   "T"   EM   AÇO GALVANIZADO  (FORNECIMENTO  E  MONTAGEM)</t>
  </si>
  <si>
    <t>FORRO  PVC  MODULADO   618X1250mm,   COM PERFIL  "T"  EM  AÇO   (FORNECIMENTO   E MONTAGEM)</t>
  </si>
  <si>
    <t>FORRO  PVC  MODULADO   618X1250mm,   COM PERFIL  "T"  EM  AÇO,   COM   ISOLAMENTO ACÚSTICO EM LÂ DE VIDRO</t>
  </si>
  <si>
    <t>SERVIÇOS COMPLEMENTARES</t>
  </si>
  <si>
    <t>QUADRA DE ESPORTES E CAMPO DE FUTEBOL</t>
  </si>
  <si>
    <t>ALAMBRADO  PARA  QUADRA   ESPORTIVA   EM TUBO  DE  AÇO   GALVANIZADO,   Ø   50mm, ESPAÇAMENTO  A  CADA  3,00m,  COM   TELA GALVANIZADA   N°  14,   MALHA   DE   2", ALTURA DE 4,00m, INCLUSIVE FIXAÇÃO</t>
  </si>
  <si>
    <t>ALAMBRADO  PARA  QUADRA   ESPORTIVA   EM TUBO  DE  AÇO   GALVANIZADO,   Ø   50mm, ESPAÇAMENTO  A  CADA  1,00m,  COM   TELA GALVANIZADA   N°  14,   MALHA   DE   2", ALTURA DE 1,00m, INCLUSIVE FIXAÇÃO</t>
  </si>
  <si>
    <t>ALAMBRADO COM MOURÃO DE  CONCRETO  RETO, ESPAÇADOS  A  CADA   2,50m,   COM   TELA GALVANIZADA   N°  12,   MALHA   DE   2", ALTURA DE 2,00m, INCLUSIVE FIXAÇÃO</t>
  </si>
  <si>
    <t>ALAMBRADO COM MOURÃO DE  CONCRETO  RETO, ESPAÇADOS  A  CADA   2,50m,   COM   TELA GALVANIZADA SOLDADA,  ALTURA  DE  2,00m, INCLUSIVE FIXAÇÃO</t>
  </si>
  <si>
    <t>POSTES PARA VOLEIBOL COMPLETO  EM  FERRO GALVANIZADO    INCLUSIVE    REDE     COM DIMENSÕES OFICIAIS</t>
  </si>
  <si>
    <t>TABELA  PARA  BASQUETE   EM   COMPENSADO NAVAL COM  DIMENSÕES  OFICIAIS,  ARO  EM METAL,   INCLUSIVE   REDE   E   MONTAGEM</t>
  </si>
  <si>
    <t>TABELA DE  BASQUETE  MÓVEL,   HIDRÁULICA MECÂNICA, ACIONAMENTO MANUAL  LEVE,  COM VIDRO TEMPERADO DE 10mm,  ARO  RETRÁTIL, REDE DE FIO BRANCO,  PINTURA  AUTOMOTIVA E  ESPUMA  PROTETORA   CONTRA   IMPACTO, SISTEMA DE  LOCOMOÇÃO  COM  RODÍZIOS  EM POLIURETANO TIPO "TREM DE POUSO"</t>
  </si>
  <si>
    <t>TRAVE PARA FUTEBOL DE CAMPO  OFICIAL  EM ESTRUTURA  METALICA,  INCLUSIVE  REDE  E FIXAÇÃO</t>
  </si>
  <si>
    <t>TRAVE PARA FUTSAL OFICIAL  EM  ESTRUTURA METALICA , INCLUSIVE REDE</t>
  </si>
  <si>
    <t>DEMARCAÇÃO  DE  CAMPO  DE   FUTEBOL   OU PISTA DE ATLETISMO</t>
  </si>
  <si>
    <t>DEMARCAÇÃO  DE  QUADRA   ESPORTIVA   COM TINTA  ACRÍLICA,  FAIXAS  COM  5  cm  DE LARGURA</t>
  </si>
  <si>
    <t>TELA GALVANIZADA  N°  14,  MALHA  DE  2" COM  ALTURA DE 2,00m, INCLUSIVE  FIXAÇÃO</t>
  </si>
  <si>
    <t>TELA GALVANIZADA  N°  12,  MALHA  DE  2" PARA  PROTEÇÃO  COM  ALTURA  DE   2,00m, INCLUSIVE FIXAÇÃO</t>
  </si>
  <si>
    <t>TELA GALVANIZADA SOLDADA  PARA  PROTEÇÃO COM ALTURA DE  2,00m,  NCLUSIVE  FIXAÇÃO</t>
  </si>
  <si>
    <t xml:space="preserve">CERCAS E URBANIZAÇÃO </t>
  </si>
  <si>
    <t>CERCA  EM  ESTACA   RETA   DE   CONCRETO ARMADO   H=2,50m,   ESPAÇADAS   A   CADA 2,00m, COM 10 FIOS DE  ARAME  FARPADO  E ALTURA   LIVRE   DE   2,00m,   INCLUSIVE MOURÃO ESCORA E FIXAÇÃO</t>
  </si>
  <si>
    <t>CERCA  EM  ESTACA   RETA   DE   CONCRETO ARMADO   H=2,50m,   ESPAÇADAS   A   CADA 2,50m, COM 10 FIOS DE  ARAME  FARPADO  E ALTURA   LIVRE   DE   2,00m,   INCLUSIVE MOURÃO ESCORA E FIXAÇÃO</t>
  </si>
  <si>
    <t>CERCA  EM  ESTACA   RETA   DE   CONCRETO ARMADO   H=2,20m,   ESPAÇADAS   A   CADA 2,00m, COM 08 FIOS DE  ARAME  FARPADO  E ALTURA   LIVRE   DE   1,70m,   INCLUSIVE MOURÃO ESCORA E FIXAÇÃO</t>
  </si>
  <si>
    <t>CERCA  EM  ESTACA   RETA   DE   CONCRETO ARMADO   H=2,20m,   ESPAÇADAS   A   CADA 2,50m, COM 08 FIOS DE  ARAME  FARPADO  E ALTURA   LIVRE   DE   1,70m,   INCLUSIVE MOURÃO ESCORA E FIXAÇÃO</t>
  </si>
  <si>
    <t>CERCA  EM   ESTACA   PONTA   VIRADA   DE CONCRETO      ARMADO,      H=2,50m+0,40m (CURVA), ESPAÇADAS  A  CADA  2,00m,  COM 12  FIOS  DE  ARAME  FARPADO  E   ALTURA LIVRE DE 2,40m, INCLUSIVE MOURÃO ESCORA E FIXAÇÃO</t>
  </si>
  <si>
    <t>CERCA  EM   ESTACA   PONTA   VIRADA   DE CONCRETO      ARMADO,      H=2,50m+0,40m (CURVA), ESPAÇADAS  A  CADA  2,50m,  COM 12  FIOS  DE  ARAME  FARPADO  E   ALTURA LIVRE DE 2,40m, INCLUSIVE MOURÃO ESCORA E FIXAÇÃO</t>
  </si>
  <si>
    <t>CERCA EM ESTACA DE MADEIRA TIPO SABIÁ OU EQUIVALENTE, H=2,20m, ESPAÇADAS  A  CADA 1,50m, COM 07 FIOS DE  ARAME  FARPADO  E ALTURA   LIVRE   DE   1,60m,   INCLUSIVE MOURÃO ESCORA E FIXAÇÃO</t>
  </si>
  <si>
    <t>CERCA EM ESTACA DE MADEIRA TIPO SABIÁ OU EQUIVALENTE, H=2,20m, ESPAÇADAS  A  CADA 1,50m, COM 10 FIOS DE  ARAME  FARPADO  E ALTURA   LIVRE   DE   1,60m,   INCLUSIVE MOURÃO ESCORA E FIXAÇÃO</t>
  </si>
  <si>
    <t>CERCA EM ESTACA DE MADEIRA TIPO SABIÁ OU EQUIVALENTE, H=2,20m, ESPAÇADAS  A  CADA 1,50m,   COM   10    FIOS    DE    ARAME GALVANIZADO N°  12  E  ALTURA  LIVRE  DE 1,60m,   INCLUSIVE   MOURÃO   ESCORA   E FIXAÇÃO COM CONCRETO SIMPLES, TRAÇO 1:4:8</t>
  </si>
  <si>
    <t>FIXAÇÃO  DE  ARAME  GALVANIZADO  N°   12 PARA CERCA DE MADEIRA</t>
  </si>
  <si>
    <t>GRAMA   EM   PLACAS   TIPO    ESMERALDA, ESP.=6,0cm, INCLUSIVE FORNECIMENTO  E  E PLANTIO</t>
  </si>
  <si>
    <t>GRAMA   EM   PLACAS    TIPO    BATATAIS, ESP.=6,0cm, INCLUSIVE FORNECIMENTO  E  E PLANTIO</t>
  </si>
  <si>
    <t>IRRIGAÇÃO DIÁRIA DE ÁREA PLANTADA</t>
  </si>
  <si>
    <t>IRRIGAÇÃO DE ÁREA  PLANTADA  DURANTE  45 DIAS</t>
  </si>
  <si>
    <t>ARBUSTOS  ORNAMENTAIS   EM   GERAL   COM ALTURA MÍNIMA DE 25 cm</t>
  </si>
  <si>
    <t>ARBUSTOS  ORNAMENTAIS   EM   GERAL   COM ALTURA MÍNIMA DE 50 cm</t>
  </si>
  <si>
    <t>ÁRVORES  ORNAMENTAIS   EM    GERAL   COM ALTURA MÍNIMA DE 1,50m</t>
  </si>
  <si>
    <t>ÁRVORES  ORNAMENTAIS   EM    GERAL   COM ALTURA MÍNIMA DE 2,50m</t>
  </si>
  <si>
    <t>PREPARO E  SUBSTITUICAO  DE  TERRA  PARA PLANTAÇÃO, INCLUSIVE APLICAÇÃO DE  ADUBO</t>
  </si>
  <si>
    <t>PODA  DE  ÁRVORES   DE   GRANDE   PORTE, INCLUSIVE  REMOÇÃO  MANUAL  DAS   PARTES CORTADAS ATÉ 5 km</t>
  </si>
  <si>
    <t>MANUTENÇÃO MENSAL DE  ÁREAS  VERDES  COM LIMPEZA DIÁRIA</t>
  </si>
  <si>
    <t>MANGUEIRA    PRETA    PERFURADA     PARA IRRIGAÇÃO, DN 28mm</t>
  </si>
  <si>
    <t xml:space="preserve">MICRO ASPESSOR PARA IRIGAÇÃO COMPLETO                 </t>
  </si>
  <si>
    <t>MICRO     TUBO     PARA      GOTEJAMENTO (IRRIGAÇÃO), DN 8mm</t>
  </si>
  <si>
    <t>ARAME  FARPADO  GALVANIZADO  PARA  CERCA DE MADEIRA</t>
  </si>
  <si>
    <t>GRAMPO   EM   AÇO   GALVANIZADO    1"x9, APLICADO   EM    MURO    DE    ALVENARIA</t>
  </si>
  <si>
    <t>PLACAS</t>
  </si>
  <si>
    <t>PLACA   EM   ALUMÍNIO    10x55cm    PARA INDICAÇÃO DE AMBIENTE</t>
  </si>
  <si>
    <t>PLACA   EM   ALUMÍNIO    50x55cm    PARA COMUNICAÇÃO VISUAL</t>
  </si>
  <si>
    <t>PLACA   DE   INAUGURAÇÃO    EM    BRONZE 35x50cm, FIXADA COM PARAFUSOS  DE  COBRE</t>
  </si>
  <si>
    <t>PLACA   EM   MADEIRA   ENTALHADA    PARA IDENTIFICAÇÃO, INCLUSIVE  ACESSORIOS  DE FIXAÇÃO</t>
  </si>
  <si>
    <t>PLACA EM MADEIRA  DECORATIVA,  INCLUSIVE ACESSORIOS DE FIXAÇÃO</t>
  </si>
  <si>
    <t>PLACA   LUMINOSA    NIGHT    AND    DAY, ESTRUTURA  EM   TUBO   RETANGULAR   TIPO METALON,     FECHAMENTO     EM     CHAPA GALVANIZADA  Nº  20  CONFORME   LAY-OUT, INCLUSIVE FORNECIMENTO E MONTAGEM</t>
  </si>
  <si>
    <t>EQUIPAMENTOS CÍVICO ESCOLARES</t>
  </si>
  <si>
    <t>CONJUNTO   DE    MASTROS    PARA    TRÊS BANDEIRAS   CONFORME   DETALHE   -   SEC</t>
  </si>
  <si>
    <t>CONJUNTO DE MASTROS EM  AÇO  GALVANIZADO PARA 03 BANDEIRAS,  SENDO  02  DE  6,00m (3,00m x 2 1/2" + 3,00m x 1 1/2")  E  01 DE  7,00m  (3,00m  x  3"  +  4,00m  x  1 1/2"),  COM  PINTURA  ANTI  CORROSIVA  E ACABAMENTO EM  ESMALTE  SINTETICO,  BASE DE   3,20x2,00m   COM   EMBASAMENTO   DE TIJOLO   CERAMICO   8   FUROS,   H=40cm, CONTRAPISO E=5cm, PISO REVESTIDO COM LADRILHO HIDRAULICO 20X20cm E PISO TÁTIL 25x25cm</t>
  </si>
  <si>
    <t>QUADRO SALA DE AULA, DIMENSÕES  DE  1,40 x 3,20m, COM BASE  DE  REGULARIZAÇÃO  EM CIMENTADO,   TRAÇO    1:3,    ESP.=15mm, REVESTIMENTO  EM  FORMICA   LOUSA,   COM MOLDURA   EM   MADEIRA    TIPO    JATOBÁ ENVERNIZADO, LARG.=7cm</t>
  </si>
  <si>
    <t>QUADRO SALA DE AULA, DIMENSÕES  DE  1,40 x 5,30m, COM BASE  DE  REGULARIZAÇÃO  EM CIMENTADO,   TRAÇO    1:3,    ESP.=15mm, REVESTIMENTO    FORMICA    LOUSA,    COM MOLDURA   EM   MADEIRA    TIPO    JATOBÁ ENVERNIZADO, LARG.=7cm</t>
  </si>
  <si>
    <t>QUADRO DE AVISO,  DIMENSÕES  DE  1,00  x 1,40m,  COM  BASE  DE  REGULARIZAÇÃO  EM CIMENTADO,   TRAÇO    1:3,    ESP.=15mm, REVESTIMENTO  EM  FORMICA   LOUSA,   COM MOLDURA   EM   MADEIRA    TIPO    JATOBÁ ENVERNIZADO, LARG.=7cm</t>
  </si>
  <si>
    <t>CONFECÇÃO  DE  LETREIROS   A   BASE   DE ESMALTE SINTETICO</t>
  </si>
  <si>
    <t>CONFECÇÃO  DE   LOGOMARCA   DO   GOVERNO CONFORME  PADRÃO   SESED   A   BASE   DE ESMALTE SINTETICO</t>
  </si>
  <si>
    <t>FORNECIMENTO DE  COLETOR  DE  LIXO  200L INC. TAMPA DE FERRO</t>
  </si>
  <si>
    <t>BANCO   DE   CONCRETO    COM    ENCOSTO, COMPRIMENTO DE 1,30m, INCLUSIVE  FIXAÇÃO</t>
  </si>
  <si>
    <t>LIMPEZA   DE   REVESTIMENTOS   CERAMICOS (PISOS E PAREDES)</t>
  </si>
  <si>
    <t xml:space="preserve">LIMPEZA DE RESERVATÓRIOS                </t>
  </si>
  <si>
    <t xml:space="preserve">LIMPEZA DE VIDROS           </t>
  </si>
  <si>
    <t xml:space="preserve">LIMPEZA GERAL DA OBRA                   </t>
  </si>
  <si>
    <t xml:space="preserve">ARMADORES DE FERRO LATONADO PARA REDES  </t>
  </si>
  <si>
    <t>ARGAMASSA DE CIMENTO (PREPARO MANUAL)</t>
  </si>
  <si>
    <t>ARGAMASSA  DE  CIMENTO   E   AREIA   SEM PENEIRAR, TRAÇO 1:1</t>
  </si>
  <si>
    <t>ARGAMASSA  DE  CIMENTO   E   AREIA   SEM PENEIRAR, TRAÇO 1:2</t>
  </si>
  <si>
    <t>ARGAMASSA  DE  CIMENTO   E   AREIA   SEM PENEIRAR, TRAÇO 1:3</t>
  </si>
  <si>
    <t>ARGAMASSA  DE  CIMENTO   E   AREIA   SEM PENEIRAR, TRAÇO 1:4</t>
  </si>
  <si>
    <t>ARGAMASSA  DE  CIMENTO   E   AREIA   SEM PENEIRAR, TRAÇO 1:5</t>
  </si>
  <si>
    <t>ARGAMASSA  DE  CIMENTO   E   AREIA   SEM PENEIRAR, TRAÇO 1:6</t>
  </si>
  <si>
    <t>ARGAMASSA  DE  CIMENTO   E   AREIA   SEM PENEIRAR, TRAÇO 1:7</t>
  </si>
  <si>
    <t>ARGAMASSA  DE  CIMENTO   E   AREIA   SEM PENEIRAR, TRAÇO 1:8</t>
  </si>
  <si>
    <t>ARGAMASSA    DE    CIMENTO    E    AREIA PENEIRADA, TRAÇO 1:1</t>
  </si>
  <si>
    <t>ARGAMASSA    DE    CIMENTO    E    AREIA PENEIRADA, TRAÇO 1:2</t>
  </si>
  <si>
    <t>ARGAMASSA DE CIMENTO E  AREIA  PENEIRDA, TRAÇO 1:3</t>
  </si>
  <si>
    <t>ARGAMASSA    DE    CIMENTO    E    AREIA PENEIRADA, TRAÇO 1:4</t>
  </si>
  <si>
    <t>ARGAMASSA    DE    CIMENTO    E    AREIA PENEIRADA, TRAÇO 1:5</t>
  </si>
  <si>
    <t>ARGAMASSA    DE    CIMENTO    E    AREIA PENEIRADA, TRAÇO 1:6</t>
  </si>
  <si>
    <t>ARGAMASSA    DE    CIMENTO    E    AREIA PENEIRADA, TRAÇO 1:7</t>
  </si>
  <si>
    <t>ARGAMASSA    DE    CIMENTO    E    AREIA PENEIRADA, TRAÇO 1:8</t>
  </si>
  <si>
    <t>ARGAMASSA  DE  CIMENTO   E   AREIA   SEM PENEIRAR, TRAÇO 1:3, COM IMPERMEABILIZANTE</t>
  </si>
  <si>
    <t>ARGAMASSA  DE  CIMENTO   E   AREIA   SEM PENEIRAR, TRAÇO 1:4, COM IMPERMEABILIZANTE</t>
  </si>
  <si>
    <t>ARGAMASSA  DE  CIMENTO   E   AREIA   SEM PENEIRAR, TRAÇO 1:5, COM IMPERMEABILIZANTE</t>
  </si>
  <si>
    <t>ARGAMASSA    DE    CIMENTO    E    AREIA PENEIRADA, TRAÇO 1:3, COM IMPERMEABILIZANTE</t>
  </si>
  <si>
    <t>ARGAMASSA    DE    CIMENTO    E    AREIA PENEIRADA, TRAÇO 1:4, COM IMPERMEABILIZANTE</t>
  </si>
  <si>
    <t>ARGAMASSA DE CIMENTO E  AREIA  PENEIRAR, TRAÇO   1:5,    COM    IMPERMEABILIZANTE</t>
  </si>
  <si>
    <t>ARGAMASSA DE CIMENTO E  PEDRISCO,  TRAÇO 1:4</t>
  </si>
  <si>
    <t>ARGAMASSA MISTA (PREPARO MANUAL)</t>
  </si>
  <si>
    <t>ARGAMASSA   MISTA   DE   CIMENTO,    CAL HIDRATADA E AREIA  SEM  PENEIRAR,  TRAÇO 1:1:6</t>
  </si>
  <si>
    <t>ARGAMASSA   MISTA   DE   CIMENTO,    CAL HIDRATADA E AREIA  SEM  PENEIRAR,  TRAÇO 1:2:6</t>
  </si>
  <si>
    <t>ARGAMASSA   MISTA   DE   CIMENTO,    CAL HIDRATADA E AREIA  SEM  PENEIRAR,  TRAÇO 1:2:8</t>
  </si>
  <si>
    <t>ARGAMASSA   MISTA   DE   CIMENTO,    CAL HIDRATADA E AREIA  SEM  PENEIRAR,  TRAÇO 1:2:9</t>
  </si>
  <si>
    <t>ARGAMASSA   MISTA   DE   CIMENTO,    CAL HIDRATADA E AREIA PENEIRADA, TRAÇO 1:1:6</t>
  </si>
  <si>
    <t>ARGAMASSA   MISTA   DE   CIMENTO,    CAL HIDRATADA E AREIA PENEIRADA, TRAÇO 1:2:6</t>
  </si>
  <si>
    <t>ARGAMASSA   MISTA   DE   CIMENTO,    CAL HIDRATADA E AREIA PENEIRADA, TRAÇO 1:2:8</t>
  </si>
  <si>
    <t>ARGAMASSA   MISTA   DE   CIMENTO,    CAL HIDRATADA E AREIA PENEIRADA, TRAÇO 1:2:9</t>
  </si>
  <si>
    <t>ARGAMASSA   DE   GROUTEAMENTO   (PREPARO MANUAL)</t>
  </si>
  <si>
    <t>ARGAMASSA DE GRAUTEAMENTO  COM  CIMENTO, AREIA   E    PEDRISCO,    TRAÇO    1:3:2</t>
  </si>
  <si>
    <t>ARGAMASSA DE GRAUTEAMENTO  COM  CIMENTO, CAL HIDRATADA, AREIA E  PEDRISCO,  TRAÇO 1:0.1:3:2</t>
  </si>
  <si>
    <t>ARGAMASSA     DE    GRAUTEAMENTO     COM SIKAGROUT  OU  EQUIVALENTE  E   PEDRISCO</t>
  </si>
  <si>
    <t>Governo do Estado do Rio Grande do Norte</t>
  </si>
  <si>
    <t>Secretaria do Estado da Infraestrutura</t>
  </si>
  <si>
    <t>RELAÇÃO GERAL DE SERVIÇOS E PREÇOS – SIN</t>
  </si>
  <si>
    <t>4.2</t>
  </si>
  <si>
    <t>4.3</t>
  </si>
  <si>
    <t>8.7</t>
  </si>
  <si>
    <t>8.9</t>
  </si>
  <si>
    <t>8.11</t>
  </si>
  <si>
    <t>9.3</t>
  </si>
  <si>
    <t>9.5</t>
  </si>
  <si>
    <t>9.6</t>
  </si>
  <si>
    <t>9.7</t>
  </si>
  <si>
    <t>QUANTID.</t>
  </si>
  <si>
    <t xml:space="preserve">LARGURA </t>
  </si>
  <si>
    <t>COMP.</t>
  </si>
  <si>
    <t>*</t>
  </si>
  <si>
    <t>11.4</t>
  </si>
  <si>
    <t>PERIM.</t>
  </si>
  <si>
    <t>12.1</t>
  </si>
  <si>
    <t>12.2</t>
  </si>
  <si>
    <t>LADO</t>
  </si>
  <si>
    <t>PERIME</t>
  </si>
  <si>
    <t>ALT.</t>
  </si>
  <si>
    <t>QUANT.</t>
  </si>
  <si>
    <t>3.2</t>
  </si>
  <si>
    <t>MOVIMENTO DE TERRA</t>
  </si>
  <si>
    <t>4.1</t>
  </si>
  <si>
    <t>4.4</t>
  </si>
  <si>
    <t>m³</t>
  </si>
  <si>
    <t>PERIM</t>
  </si>
  <si>
    <t>COMPRI</t>
  </si>
  <si>
    <t>LARG</t>
  </si>
  <si>
    <t>PLACA DE OBRA EM CHAPA DE ACO GALVANIZADO</t>
  </si>
  <si>
    <t>74209/001</t>
  </si>
  <si>
    <t>M2</t>
  </si>
  <si>
    <t>M</t>
  </si>
  <si>
    <t>M3</t>
  </si>
  <si>
    <t>CONCRETO FCK=15MPA, PREPARO COM BETONEIRA, SEM LANCAMENTO</t>
  </si>
  <si>
    <t>LANCAMENTO/APLICACAO MANUAL DE CONCRETO EM FUNDACOES</t>
  </si>
  <si>
    <t>74157/004</t>
  </si>
  <si>
    <t>KG</t>
  </si>
  <si>
    <t>74104/001</t>
  </si>
  <si>
    <t>ALVENARIA EM TIJOLO CERAMICO FURADO 9X9X19CM,1/2 VEZ (ESPESSURA 9 CM), ASSENTADO EM ARGAMASSA TRACO 1:4 (CIMENTO E AREIA MEDIA NAO PENEIRADA</t>
  </si>
  <si>
    <t>CABO DE COBRE ISOLAMENTO TERMOPLASTICO 0,6/1KV 2,5MM2 ANTI-CHAMA - FORNECIMENTO E INSTALACAO</t>
  </si>
  <si>
    <t>74130/001</t>
  </si>
  <si>
    <t>DISJUNTOR TERMOMAGNETICO MONOPOLAR PADRAO NEMA (AMERICANO) 10 A 30A 240V, FORNECIMENTO E INSTALACAO</t>
  </si>
  <si>
    <t>TOMADA DE EMBUTIR 2P+T 10A/250V C/ PLACA - FORNECIMENTO E INSTALACAO</t>
  </si>
  <si>
    <t>CAIXA DE PASSAGEM PVC 3" OCTOGONAL</t>
  </si>
  <si>
    <t>CAIXA DE PASSAGEM PVC 4X2" - FORNECIMENTO E INSTALACAO</t>
  </si>
  <si>
    <t>74068/006</t>
  </si>
  <si>
    <t>SINAPI - SISTEMA NACIONAL DE PESQUISA DE CUSTOS E ÍNDICES DA CONSTRUÇÃO CIVIL</t>
  </si>
  <si>
    <t xml:space="preserve">Código </t>
  </si>
  <si>
    <t xml:space="preserve"> Unidade</t>
  </si>
  <si>
    <t>Coeficiente</t>
  </si>
  <si>
    <t>Descrição  Básica</t>
  </si>
  <si>
    <t>H</t>
  </si>
  <si>
    <t>CAIXA DE INSPEÇÃO EM ALVENARIA DE TIJOLO MACIÇO 60X60X60CM, REVESTIDA INTERNAMENTO COM BARRA LISA (CIMENTO E AREIA, TRAÇO 1:4) E=2,0CM, COM
TAMPA PRÉ-MOLDADA DE CONCRETO E FUNDO DE CONCRETO 15MPA TIPO C - ESCAVAÇÃO E CONFECÇÃO</t>
  </si>
  <si>
    <t>73953/006</t>
  </si>
  <si>
    <t>LUMINARIA TIPO CALHA, DE SOBREPOR, COM REATOR DE PARTIDA RAPIDA E LAMPADA FLUORESCENTE 2X40W, COMPLETA, FORNECIMENTO E INSTALACAO</t>
  </si>
  <si>
    <t>AREA COBERTURA</t>
  </si>
  <si>
    <t>CIMENTO BRANCO</t>
  </si>
  <si>
    <t>UN</t>
  </si>
  <si>
    <t>MERCADO</t>
  </si>
  <si>
    <t>RALO SECO DE PVC 100X100MM SIMPLES - FORNECIMENTO E INSTALACAO</t>
  </si>
  <si>
    <t>Total Geral</t>
  </si>
  <si>
    <t>Preço</t>
  </si>
  <si>
    <t>Total</t>
  </si>
  <si>
    <t>JG</t>
  </si>
  <si>
    <t>PECA DE MADEIRA DE LEI NATIVA/REGIONAL 10 X 10 X 3 CM P/ FIXACAO DE ESQUADRIAS OU RODAPE</t>
  </si>
  <si>
    <t>FECHADURA DE EMBUTIR COMPLETA, PARA PORTAS EXTERNAS, PADRAO DE ACABAMENTO MEDIO</t>
  </si>
  <si>
    <t>LIMPEZA FINAL DA OBRA</t>
  </si>
  <si>
    <t>ELETRODUTO DE PVC RIGIDO ROSCAVEL DN 25MM (1 1/4") INCL CONEXOES, FORNECIMENTO E INSTALACAO</t>
  </si>
  <si>
    <t>5.1</t>
  </si>
  <si>
    <t>8.4</t>
  </si>
  <si>
    <t>8.5</t>
  </si>
  <si>
    <t>8.6</t>
  </si>
  <si>
    <t>8.8</t>
  </si>
  <si>
    <t>8.10</t>
  </si>
  <si>
    <t>10.1</t>
  </si>
  <si>
    <t>ITEM</t>
  </si>
  <si>
    <t>DISCRIMINAÇÃO</t>
  </si>
  <si>
    <t>VALOR EM REAIS E PERCENTUAL RELAT. À PARTE</t>
  </si>
  <si>
    <t>BARRA DE INDICAÇÃO DE EXECUÇÃO FISICA NO PERÍODO COM INFORMAÇÃO DO PERCENTUAL RELATIVO AO SERVIÇO</t>
  </si>
  <si>
    <t>VALOR PREVISTO DA MEDIÇÃO DO SERVIÇO A CADA MÊS.  ( EM REAIS )</t>
  </si>
  <si>
    <t>MÊS 01</t>
  </si>
  <si>
    <t>|</t>
  </si>
  <si>
    <t>TOTAL: R$</t>
  </si>
  <si>
    <t>SUB-TOTAL MENSAL E ACUMULADO, EM REAIS E EM PERCENTUAL RELATIVO AO TOTAL</t>
  </si>
  <si>
    <t>TOTAL GERAL DA OBRA :</t>
  </si>
  <si>
    <t>EXECUT. NO MÊS</t>
  </si>
  <si>
    <t>EXECUT. ACUMUL.</t>
  </si>
  <si>
    <t>PERCENT. RELATIVO AO TOTAL DA OBRA :</t>
  </si>
  <si>
    <t>PERC. SIMPLES</t>
  </si>
  <si>
    <t>PERC.ACUMUL.</t>
  </si>
  <si>
    <t xml:space="preserve">  C R O N O G R A M A    F I S I C O  -  F I N A N C E I R O </t>
  </si>
  <si>
    <t>COMPOSIÇÃO</t>
  </si>
  <si>
    <t>MEMÓRIA DE CALCÚLO</t>
  </si>
  <si>
    <t>QUADRO DE DISTRIBUICAO DE ENERGIA P/ 6 DISJUNTORES TERMOMAGNETICOS MONOPOLARES SEM BARRAMENTO, DE EMBUTIR, EM CHAPA METALICA - FORNECIMENTO E INSTALACAO</t>
  </si>
  <si>
    <t>COMPOSIÇÕES</t>
  </si>
  <si>
    <t>TIPO</t>
  </si>
  <si>
    <t>I</t>
  </si>
  <si>
    <t>Preço UNitário S/ BDI</t>
  </si>
  <si>
    <t>Preço UNitário C/ BDI</t>
  </si>
  <si>
    <t xml:space="preserve">UN    </t>
  </si>
  <si>
    <t>IteM</t>
  </si>
  <si>
    <t>DiscriMinação</t>
  </si>
  <si>
    <t>COMPOSIÇÃO DO BENEFÍCIO E DESPESAS INDIRETAS - BDI</t>
  </si>
  <si>
    <t>ORDEM</t>
  </si>
  <si>
    <t>ITENS</t>
  </si>
  <si>
    <t>VALORES (%)</t>
  </si>
  <si>
    <t>MARGENS</t>
  </si>
  <si>
    <t>TAXA DE RATEIO DA ADMINISTRAÇÃO CENTRAL</t>
  </si>
  <si>
    <t>AC</t>
  </si>
  <si>
    <t>DF</t>
  </si>
  <si>
    <t>R</t>
  </si>
  <si>
    <t>TAXA DE TRIBUTOS (SOMA DOS ÍTEMS COFINS, ISS E PIS)</t>
  </si>
  <si>
    <t>TAXA DE LUCRO</t>
  </si>
  <si>
    <t>L</t>
  </si>
  <si>
    <t>FÓRMULA PARA CÁLCULO DO BDI CONFORME ACÓRDÃO TCU:</t>
  </si>
  <si>
    <t>BDI RESULTANTE</t>
  </si>
  <si>
    <t>TAXA DE DESPESAS FINANCEIRAS</t>
  </si>
  <si>
    <t>SIGLAS</t>
  </si>
  <si>
    <t>CUBA DE EMBUTIR OVAL EM LOUÇA BRANCA, 35 X 50CM OU EQUIVALENTE - FORNECIMENTO E INSTALAÇÃO. AF_12/2013</t>
  </si>
  <si>
    <t>SIFÃO DO TIPO FLEXÍVEL EM PVC 3/4" X 1.1/2" - FORNECIMENTO E INSTALAÇÃO. AF_12/2013</t>
  </si>
  <si>
    <t>ENGATE FLEXÍVEL EM PLÁSTICO BRANCO, 1/2" X 40CM - FORNECIMENTO E INSTALAÇÃO. AF_12/2013</t>
  </si>
  <si>
    <t>TORNEIRA CROMADA DE MESA, 1/2" OU 3/4", PARA LAVATÓRIO, PADRÃO POPULAR - FORNECIMENTO E INSTALAÇÃO. AF_12/2013</t>
  </si>
  <si>
    <t>3,00-5,50%</t>
  </si>
  <si>
    <t>0,59-1,39%</t>
  </si>
  <si>
    <t>0,80-1,00%</t>
  </si>
  <si>
    <t>Legislação</t>
  </si>
  <si>
    <t>6,16-8,96%</t>
  </si>
  <si>
    <t>0,97-1,27%</t>
  </si>
  <si>
    <t>TAXA DE SEGURO E GARANTIA DO EMPREENDIMENTO</t>
  </si>
  <si>
    <t>TAXA DE RISCO</t>
  </si>
  <si>
    <t>G</t>
  </si>
  <si>
    <t>73964/004</t>
  </si>
  <si>
    <t>QUANTITATIVOS INFORMADOS NO PROJETO</t>
  </si>
  <si>
    <t>73972/001</t>
  </si>
  <si>
    <t>CONCRETO FCK=25MPA, VIRADO EM BETONEIRA, SEM LANCAMENTO</t>
  </si>
  <si>
    <t>74157/003</t>
  </si>
  <si>
    <t>LANCAMENTO/APLICACAO MANUAL DE CONCRETO EM ESTRUTURAS</t>
  </si>
  <si>
    <t>VOLUME DE CONCRETO</t>
  </si>
  <si>
    <t>INSUMO</t>
  </si>
  <si>
    <t>ELETRICISTA COM ENCARGOS COMPLEMENTARES</t>
  </si>
  <si>
    <t>LAMPADA VAPOR METALICO 250W BASE E-40</t>
  </si>
  <si>
    <t>COMPOSICAO</t>
  </si>
  <si>
    <t>MARMORISTA/GRANITEIRO COM ENCARGOS COMPLEMENTARES</t>
  </si>
  <si>
    <t>SERVENTE COM ENCARGOS COMPLEMENTARES</t>
  </si>
  <si>
    <t>Item 7.3</t>
  </si>
  <si>
    <t>PEDREIRO COM ENCARGOS COMPLEMENTARES</t>
  </si>
  <si>
    <t>CARPINTEIRO DE FORMAS COM ENCARGOS COMPLEMENTARES</t>
  </si>
  <si>
    <t>PECA DE MADEIRA NATIVA / REGIONAL 7,5 X 7,5CM (3X3) NAO APARELHADA (P/FORMA)</t>
  </si>
  <si>
    <t>PREGO POLIDO COM CABECA 18 X 30</t>
  </si>
  <si>
    <t>TABUA MADEIRA 2A QUALIDADE 2,5 X 30,0CM (1 X 12") NAO APARELHADA</t>
  </si>
  <si>
    <t>LAJE PRE-MOLDADA DE PISO CONVENCIONAL SOBRECARGA 200KG/M2 VAO ATE 3,50M</t>
  </si>
  <si>
    <t>Item .</t>
  </si>
  <si>
    <t>CENTRAL</t>
  </si>
  <si>
    <t>PROJETO</t>
  </si>
  <si>
    <t>MASSA ÚNICA, PARA RECEBIMENTO DE PINTURA, EM ARGAMASSA TRAÇO 1:2:8, PREPARO MECÂNICO COM BETONEIRA 400L, APLICADA MANUALMENTE EM FACES INTERNAS DE PAREDES DE AMBIENTES COM ÁREA MAIOR QUE 10M2, ESPESSURA DE 20MM, COM EXECUÇÃO DE TALISCAS. AF_06/2014</t>
  </si>
  <si>
    <t>CARPINTEIRO DE ESQUADRIA COM ENCARGOS COMPLEMENTARES</t>
  </si>
  <si>
    <t>ARGAMASSA TRAÇO 1:0,5:4,5 (CIMENTO, CAL E AREIA MÉDIA) PARA
ASSENTAMENTO DE ALVENARIA, PREPARO MANUAL. AF_08/2014</t>
  </si>
  <si>
    <t>PREGO DE ACO 15 X 15 C/ CABECA</t>
  </si>
  <si>
    <t>ADUELA (GUARNICAO, BATENTE OU CAIXAO) DE PORTA, EM MADEIRA DE 1A. QUALIDADE, SEM ALIZARES, DE *13 X 3* CM</t>
  </si>
  <si>
    <t>!EM PROCESSO DE DESATIVACAO! PARAFUSO ROSCA SOBERBA ACO ZINC CABECA CHATA FENDA SIMPLES 7 X 65 MM</t>
  </si>
  <si>
    <t>K</t>
  </si>
  <si>
    <t>PORTA TIPO MEXICANA DE MADEIRA MACICA DE 1A. QUALIDADE, DE 0,035* M</t>
  </si>
  <si>
    <t>ALIZAR / GUARNICAO 5 X 2CM MADEIRA CEDRINHO/PINHO/CANELA OU SIMILAR</t>
  </si>
  <si>
    <t>DOBRADICA EM LATAO, 3" X 2 Â½", E=  1,9 A 2 MM, COM ANEL, CROMADO,
TAMPA BOLA, COM PARAFUSOS</t>
  </si>
  <si>
    <t>Descrição: PORTA DE MADEIRA MACICA REGIONAL 1A, MEXICANA, 80X220X3,5CM, COM
ADUELA E ALIZAR DE 1A, COM DOBRADICAS DE LATAO CROMADO COM ANEIS</t>
  </si>
  <si>
    <t>APLICAÇÃO DE FUNDO SELADOR LÁTEX PVA EM PAREDES, UMA DEMÃO. AF_06/2014</t>
  </si>
  <si>
    <t>APLICAÇÃO MANUAL DE PINTURA COM TINTA LÁTEX PVA EM PAREDES, DUAS DEMÃOS. AF_06/2014</t>
  </si>
  <si>
    <t>APLICAÇÃO E LIXAMENTO DE MASSA LÁTEX EM PAREDES, UMA DEMÃO. AF_06/2014</t>
  </si>
  <si>
    <t>PINTURA EM VERNIZ SINTETICO BRILHANTE EM MADEIRA, TRES DEMAOS</t>
  </si>
  <si>
    <t>74077/003</t>
  </si>
  <si>
    <t>LOCACAO CONVENCIONAL DE OBRA, ATRAVÉS DE GABARITO DE TABUAS CORRIDAS PONTALETADAS, COM REAPROVEITAMENTO DE 3 VEZES.</t>
  </si>
  <si>
    <t>ÁREA CONSTRUIDA</t>
  </si>
  <si>
    <t>6.4</t>
  </si>
  <si>
    <t>73986/001</t>
  </si>
  <si>
    <t>73753/001</t>
  </si>
  <si>
    <t>IMPERMEABILIZACAO DE SUPERFICIE COM MANTA ASFALTICA PROTEGIDA COM FILME DE ALUMINIO GOFRADO (DE ESPESSURA 0,8MM), INCLUSA APLICACAO DE EMULSAO ASFALTICA, E=3MM.</t>
  </si>
  <si>
    <t>7.5</t>
  </si>
  <si>
    <t>FORRO DE GESSO EM PLACAS 60X60CM, ESPESSURA 1,2CM, INCLUSIVE FIXACAO COM ARAME</t>
  </si>
  <si>
    <t xml:space="preserve">Item </t>
  </si>
  <si>
    <t>ARGAMASSA TRAÇO 1:3 (CIMENTO E AREIA MÉDIA) PARA CONTRAPISO,
PREPARO MECÂNICO COM BETONEIRA 400 L. AF_06/2014</t>
  </si>
  <si>
    <t>GRANITO CINZA POLIDO P/BANCADA E=2,5 CM</t>
  </si>
  <si>
    <t>BANCADA GRANITO ASSENTADO SOBRE ARGAMASSA CIMENTO / CAL / AREIA TRACO 1:0,25:3 INCLUSIVE REJUNTE EM CIMENTO</t>
  </si>
  <si>
    <t>Descrição: BANCADA GRANITO ASSENTADO SOBRE ARGAMASSA CIMENTO / CAL / AREIA TRACO 1:0,25:3 INCLUSIVE REJUNTE EM CIMENTO</t>
  </si>
  <si>
    <t>CHAPISCO APLICADO TANTO EM PILARES E VIGAS DE CONCRETO COMO EM ALVENARIAS DE PAREDES INTERNAS, COM COLHER DE PEDREIRO. ARGAMASSA TRAÇO 1:3 COM PREPARO EM BETONEIRA 400L. AF_06/2014</t>
  </si>
  <si>
    <t>REVESTIMENTO E TRATAMENTO DE SUPERFICIES</t>
  </si>
  <si>
    <t>PAREDES/PAINEIS</t>
  </si>
  <si>
    <t>INTERRUPTOR SIMPLES DE EMBUTIR 10A/250V 1 TECLA, COM PLACA - FORNECIMENTO E INSTALACAO</t>
  </si>
  <si>
    <t>TUBO, PVC, SOLDÁVEL, DN 25MM, INSTALADO EM RAMAL OU SUB-RAMAL DE ÁGUA FORNECIMENTO E INSTALAÇÃO . AF_12/2014_P</t>
  </si>
  <si>
    <t xml:space="preserve">ÁREA CONSTRUIDA EM PROJETO </t>
  </si>
  <si>
    <t>CINTA INFERIOR</t>
  </si>
  <si>
    <t>PILARES DE CANTO</t>
  </si>
  <si>
    <t>CABO DE COBRE ISOLAMENTO TERMOPLASTICO 0,6/1KV 6MM2 ANTI-CHAMA - FORNECIMENTO E INSTALACAO</t>
  </si>
  <si>
    <t>PORTA DE MADEIRA COMPENSADA LISA PARA PINTURA,  80X210X3,5CM, INCLUSO A DUELA 2A, ALIZAR 2A E DOBRADICAS</t>
  </si>
  <si>
    <t>73910/005</t>
  </si>
  <si>
    <t>JANELA DE MADEIRA TIPO VENEZIANA/GUILHOTINA, DE ABRIR, INCLUSAS GUARNICOES SEM FERRAGENS</t>
  </si>
  <si>
    <t>LAJE PRE-MOLDADA BETA 11 P/1KN/M2 VAOS 4,40M/INCL VIGOTAS TIJOLOS AMARADURA NEGATIVA CAPEAMENTO 3CM CONCRETO 20 MPA ESCORAMENTO MATERIAL E MAO DE OBRA.</t>
  </si>
  <si>
    <t>FOSSA SEPTICA EM ALVENARIA DE TIJOLO CERAMICO MACICO DIMENSOES EXTERNAS 1,90X1,10X1,40M, 1.500 LITROS, REVESTIDA INTERNAMENTE COM BARRA LISA, COM TAMPA EM CONCRETO ARMADO COM ESPESSURA 8CM.</t>
  </si>
  <si>
    <t>CONTRAPISO EM ARGAMASSA TRAÇO 1:4 (CIMENTO E AREIA), PREPARO MECÂNICO COM BETONEIRA 400 L, APLICADO EM ÁREAS SECAS MENORES QUE 10M2 SOBRE LAJE, ADERIDO, ESPESSURA 2CM, ACABAMENTO REFORÇADO. AF_06/2014</t>
  </si>
  <si>
    <t>REGULARIZACAO DE SUPERFICIE DE CONC. APARENTE</t>
  </si>
  <si>
    <t>ESTRUTURA EM MADEIRA APARELHADA, PARA TELHA ONDULADA DE FIBROCIMENTO ALUMINIO OU PLASTICA, APOIADA EM LAJE OU PAREDE</t>
  </si>
  <si>
    <t>73931/001</t>
  </si>
  <si>
    <t>EMBOÇO OU MASSA ÚNICA EM ARGAMASSA TRAÇO 1:2:8, PREPARO MECÂNICO COM BETONEIRA 400 L, APLICADA MANUALMENTE EM PANOS CEGOS DE FACHADA (SEM PRESENÇA DE VÃOS), ESPESSURA DE 25 MM. AF_06/2014</t>
  </si>
  <si>
    <t>PERMI.</t>
  </si>
  <si>
    <t>1.2</t>
  </si>
  <si>
    <t>3.1</t>
  </si>
  <si>
    <t>3.3</t>
  </si>
  <si>
    <t>9.4</t>
  </si>
  <si>
    <t>9.8</t>
  </si>
  <si>
    <t>10.2</t>
  </si>
  <si>
    <t>10.3</t>
  </si>
  <si>
    <t>11.1</t>
  </si>
  <si>
    <t>11.3</t>
  </si>
  <si>
    <t>6.2</t>
  </si>
  <si>
    <t>2.1</t>
  </si>
  <si>
    <t>2.2</t>
  </si>
  <si>
    <t>2.3</t>
  </si>
  <si>
    <t>4.5</t>
  </si>
  <si>
    <t>4.6</t>
  </si>
  <si>
    <t>4.7</t>
  </si>
  <si>
    <t>6.3</t>
  </si>
  <si>
    <t>6.5</t>
  </si>
  <si>
    <t>7.6</t>
  </si>
  <si>
    <t>7.7</t>
  </si>
  <si>
    <t>7.8</t>
  </si>
  <si>
    <t>7.9</t>
  </si>
  <si>
    <t>7.10</t>
  </si>
  <si>
    <t>UNI</t>
  </si>
  <si>
    <t>UND</t>
  </si>
  <si>
    <t>DEMOLICAO DE ALVENARIA DE ELEMENTOS CERAMICOS VAZADOS</t>
  </si>
  <si>
    <t>JOELHO REDUCAO 90G PVC SOLD C/ BUCHA DE LATAO 25MM X 1/2"</t>
  </si>
  <si>
    <t>TE PVC SOLD 90G P/ AGUA FRIA PREDIAL 25MM</t>
  </si>
  <si>
    <t>REGISTRO GAVETA BRUTO EM LATAO FORJADO, BITOLA 1 1/4 " (REF 1509)</t>
  </si>
  <si>
    <t>JOELHO PVC SERIE R P/ ESG PREDIAL 45G DN 50MM</t>
  </si>
  <si>
    <t>JOELHO PVC SERIE R P/ ESG PREDIAL 90G DN 50MM</t>
  </si>
  <si>
    <t>LUVA SIMPLES PVC P/ ESG PREDIAL DN 100MM</t>
  </si>
  <si>
    <t>LUVA SIMPLES PVC P/ ESG PREDIAL DN 50MM</t>
  </si>
  <si>
    <t>TUBO PVC SERIE NORMAL, DN 100 MM, PARA ESGOTO PREDIAL (NBR 5688)</t>
  </si>
  <si>
    <t>TUBO PVC SERIE NORMAL, DN 50 MM, PARA ESGOTO PREDIAL (NBR 5688)</t>
  </si>
  <si>
    <t>8.12</t>
  </si>
  <si>
    <t>8.13</t>
  </si>
  <si>
    <t>8.14</t>
  </si>
  <si>
    <t>8.15</t>
  </si>
  <si>
    <t>8.16</t>
  </si>
  <si>
    <t>8.17</t>
  </si>
  <si>
    <t>8.18</t>
  </si>
  <si>
    <t>8.19</t>
  </si>
  <si>
    <t xml:space="preserve"> 30 dias</t>
  </si>
  <si>
    <t xml:space="preserve"> 15 dias</t>
  </si>
  <si>
    <t>45 dias</t>
  </si>
  <si>
    <t>60 dias</t>
  </si>
  <si>
    <t>75 dias</t>
  </si>
  <si>
    <t>90 dias</t>
  </si>
  <si>
    <t>ENDEREÇO:RUA RUY BARBOSA Nº216, CENTRO TIMBAÚBA DOS BATISTAS/RN</t>
  </si>
  <si>
    <t>JOELHO 90 GRAUS, PVC, SOLDÁVEL, DN 25MM, INSTALADO EM RAMAL OU SUB-RAM UN CR 4,14 AL DE ÁGUA FORNECIMENTO E INSTALAÇÃO . AF_12/2014_P</t>
  </si>
  <si>
    <t>BWC</t>
  </si>
  <si>
    <t>VIGILANCIA</t>
  </si>
  <si>
    <t>AREA</t>
  </si>
  <si>
    <t>AREA SERVIÇO</t>
  </si>
  <si>
    <t>QUANTITATIVOS BWC</t>
  </si>
  <si>
    <t>RESERVATORIO</t>
  </si>
  <si>
    <t>AREA INTERNA</t>
  </si>
  <si>
    <t>Unid.</t>
  </si>
  <si>
    <t>Descrição: LUMINARIA TIPO CALHA, DE SOBREPOR, COM REATOR DE PARTIDA RAPIDA E LAMPADA FLUORESCENTE 2X40W, COMPLETA, FORNECIMENTO E INSTALACAO</t>
  </si>
  <si>
    <t>Descrição:  LAJE PRE-MOLDADA BETA 11 P/1KN/M2 VAOS 4,40M/INCL VIGOTAS TIJOLOS AMARADURA NEGATIVA CAPEAMENTO 3CM CONCRETO 20 MPA ESCORAMENTO MATERIAL E MAO DE OBRA.</t>
  </si>
  <si>
    <t>CONCRETO FCK=20MPA, VIRADO EM BETONEIRA, SEM LANCAMENTO</t>
  </si>
  <si>
    <t>Item . 4.6</t>
  </si>
  <si>
    <t>Descrição: PORTA DE MADEIRA COMPENSADA LISA PARA PINTURA,  80X210X3,5CM, INCLUSO A DUELA 2A, ALIZAR 2A E DOBRADICAS</t>
  </si>
  <si>
    <t>Item . 10.1</t>
  </si>
  <si>
    <t>Item 9.7</t>
  </si>
  <si>
    <r>
      <t>M</t>
    </r>
    <r>
      <rPr>
        <sz val="10"/>
        <color theme="1"/>
        <rFont val="Calibri"/>
        <family val="2"/>
      </rPr>
      <t>²</t>
    </r>
  </si>
  <si>
    <r>
      <t>M</t>
    </r>
    <r>
      <rPr>
        <sz val="10"/>
        <color theme="1"/>
        <rFont val="Calibri"/>
        <family val="2"/>
      </rPr>
      <t>³</t>
    </r>
  </si>
  <si>
    <t>REATERRO DE VALA COM COMPACTAÇÃO MANUAL</t>
  </si>
  <si>
    <t>73965/009</t>
  </si>
  <si>
    <t>ESCAVACAO MANUAL DE VALA EM LODO, DE 1,5 ATE 3M, EXCLUINDO ESGOTAMENTO/ESCORAMENTO</t>
  </si>
  <si>
    <t>REATERRO INTERNO (EDIFICACOES) COMPACTADO MANUALMENTE</t>
  </si>
  <si>
    <t>EMBASAMENTO C/PEDRA ARGAMASSADA UTILIZANDO ARG.CIM/AREIA 1:4</t>
  </si>
  <si>
    <t xml:space="preserve">CORTE E DOBRA DE AÇO CA-50, DIÂMETRO DE 8.0 MM, UTILIZADO EM ESTRUTURAS DIVERSAS, EXCETO LAJES. AF_12/2015 </t>
  </si>
  <si>
    <t>CORTE E DOBRA DE AÇO CA-50, DIÂMETRO DE 10.0 MM, UTILIZADO EM ESTRUTURAS DIVERSAS, EXCETO LAJES. AF_12/2015</t>
  </si>
  <si>
    <t>CORTE E DOBRA DE AÇO CA-60, DIÂMETRO DE 5.0 MM, UTILIZADO EM ESTRUTURAS DIVERSAS, EXCETO LAJES. AF_12/2015</t>
  </si>
  <si>
    <t>4.8</t>
  </si>
  <si>
    <t>FABRICAÇÃO DE FÔRMA PARA PILARES E ESTRUTURAS SIMILARES, EM CHAPA DE MADEIRA COMPENSADA RESINADA, E = 17 MM. AF_12/2015</t>
  </si>
  <si>
    <t>74141/001</t>
  </si>
  <si>
    <t>VERGA PRÉ-MOLDADA PARA PORTAS COM ATÉ 1,5 M DE VÃO. AF_03/2016</t>
  </si>
  <si>
    <t>PORTA BWC</t>
  </si>
  <si>
    <t>JANELA BWC</t>
  </si>
  <si>
    <t>PORTA VIGILANCIA</t>
  </si>
  <si>
    <t>TELHAMENTO COM TELHA ONDULADA DE FIBROCIMENTO E = 6 MM, COM RECOBRIMENTO LATERAL DE 1 1/4 DE ONDA PARA TELHADO COM INCLINAÇÃO MÁXIMA DE 10°, COM ATÉ 2 ÁGUAS, INCLUSO IÇAMENTO. AF_06/2016</t>
  </si>
  <si>
    <t>CALHA EM CONCRETO SIMPLES, EM MEIA CANA DE CONCRETO, DIAMETRO 600 MM</t>
  </si>
  <si>
    <t>73882/005</t>
  </si>
  <si>
    <t>RUFO EM CHAPA DE AÇO GALVANIZADO NÚMERO 24, CORTE DE 25 CM, INCLUSO TRANSPORTE VERTICAL. AF_06/2016</t>
  </si>
  <si>
    <t>REVESTIMENTO CERÂMICO PARA PISO COM PLACAS TIPO GRÊS PADRÃO POPULAR DE DIMENSÕES 35X35 CM APLICADA EM AMBIENTES DE ÁREA MAIOR QUE 10 M2. AF_06/2014</t>
  </si>
  <si>
    <t>JANELA VIGILÂNCIA</t>
  </si>
  <si>
    <t>OBRA: CONSTRUÇÃO DA SALA DE VIGILÂNCIA SANITÁRIA</t>
  </si>
  <si>
    <t>OBRA: CONSTRUÇÂO DA SALA DE VIGILÂNCIA SANITÁRIA</t>
  </si>
  <si>
    <t xml:space="preserve"> </t>
  </si>
  <si>
    <t>Código SINAPI 08/2017</t>
  </si>
  <si>
    <t>DATA: AGOSTO/2017</t>
  </si>
  <si>
    <t>PREÇOS DOS INSUMOS RN AGOSTO 2017 DESONERADO</t>
  </si>
  <si>
    <t>DATA:AGOSTO DE 2017/2017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</si>
</sst>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&quot;R$&quot;* #,##0.00_);_(&quot;R$&quot;* \(#,##0.00\);_(&quot;R$&quot;* &quot;-&quot;??_);_(@_)"/>
    <numFmt numFmtId="166" formatCode="###,###,###,###,##0.0000"/>
    <numFmt numFmtId="167" formatCode="&quot;R$ &quot;#,##0.00"/>
    <numFmt numFmtId="168" formatCode="_(* #,##0.00_);_(* \(#,##0.00\);_(* &quot;-&quot;??_);_(@_)"/>
    <numFmt numFmtId="169" formatCode="0.0%"/>
    <numFmt numFmtId="170" formatCode="\R\$\ #,##0.00_);\(&quot;Cr$&quot;#,##0.00\)"/>
    <numFmt numFmtId="171" formatCode="_(&quot;Cr$&quot;* #,##0.00_);_(&quot;Cr$&quot;* \(#,##0.00\);_(&quot;Cr$&quot;* &quot;-&quot;??_);_(@_)"/>
    <numFmt numFmtId="172" formatCode="\ \ 0.00%"/>
    <numFmt numFmtId="173" formatCode="[$-416]mmm/yyyy;@"/>
    <numFmt numFmtId="174" formatCode="00"/>
    <numFmt numFmtId="175" formatCode="0.0000"/>
    <numFmt numFmtId="176" formatCode="0.00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0"/>
      <color rgb="FFFF0000"/>
      <name val="Arial"/>
      <family val="2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1" fontId="18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7" xfId="0" applyFont="1" applyBorder="1"/>
    <xf numFmtId="0" fontId="1" fillId="0" borderId="24" xfId="0" applyFont="1" applyBorder="1"/>
    <xf numFmtId="0" fontId="10" fillId="0" borderId="0" xfId="0" applyFont="1"/>
    <xf numFmtId="0" fontId="2" fillId="2" borderId="2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2" fillId="0" borderId="0" xfId="0" applyNumberFormat="1" applyFont="1" applyFill="1" applyAlignment="1">
      <alignment horizontal="left"/>
    </xf>
    <xf numFmtId="2" fontId="4" fillId="2" borderId="21" xfId="0" applyNumberFormat="1" applyFont="1" applyFill="1" applyBorder="1" applyAlignment="1">
      <alignment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0" xfId="0" applyNumberFormat="1" applyFont="1"/>
    <xf numFmtId="0" fontId="13" fillId="3" borderId="34" xfId="2" applyFont="1" applyFill="1" applyBorder="1" applyAlignment="1">
      <alignment horizontal="center" vertical="center"/>
    </xf>
    <xf numFmtId="0" fontId="13" fillId="3" borderId="37" xfId="2" applyFont="1" applyFill="1" applyBorder="1" applyAlignment="1">
      <alignment horizontal="center" vertical="center"/>
    </xf>
    <xf numFmtId="0" fontId="14" fillId="4" borderId="35" xfId="2" applyFont="1" applyFill="1" applyBorder="1" applyAlignment="1">
      <alignment horizontal="center" vertical="center"/>
    </xf>
    <xf numFmtId="0" fontId="14" fillId="4" borderId="36" xfId="2" applyFont="1" applyFill="1" applyBorder="1" applyAlignment="1">
      <alignment vertical="center" wrapText="1"/>
    </xf>
    <xf numFmtId="0" fontId="14" fillId="4" borderId="36" xfId="2" applyFont="1" applyFill="1" applyBorder="1" applyAlignment="1">
      <alignment horizontal="center" vertical="center"/>
    </xf>
    <xf numFmtId="0" fontId="14" fillId="4" borderId="37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36" xfId="2" applyFont="1" applyBorder="1" applyAlignment="1">
      <alignment vertical="center" wrapText="1"/>
    </xf>
    <xf numFmtId="0" fontId="12" fillId="0" borderId="36" xfId="2" applyFont="1" applyBorder="1" applyAlignment="1">
      <alignment horizontal="center" vertical="center"/>
    </xf>
    <xf numFmtId="166" fontId="12" fillId="0" borderId="37" xfId="2" applyNumberFormat="1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vertical="center" wrapText="1"/>
    </xf>
    <xf numFmtId="0" fontId="14" fillId="0" borderId="36" xfId="2" applyFont="1" applyBorder="1" applyAlignment="1">
      <alignment horizontal="center" vertical="center"/>
    </xf>
    <xf numFmtId="166" fontId="14" fillId="0" borderId="37" xfId="2" applyNumberFormat="1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vertical="center" wrapText="1"/>
    </xf>
    <xf numFmtId="0" fontId="14" fillId="0" borderId="39" xfId="2" applyFont="1" applyBorder="1" applyAlignment="1">
      <alignment horizontal="center" vertical="center"/>
    </xf>
    <xf numFmtId="166" fontId="14" fillId="0" borderId="40" xfId="2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5" xfId="0" applyFont="1" applyFill="1" applyBorder="1"/>
    <xf numFmtId="0" fontId="16" fillId="5" borderId="16" xfId="0" applyFont="1" applyFill="1" applyBorder="1"/>
    <xf numFmtId="0" fontId="1" fillId="0" borderId="0" xfId="0" applyFont="1" applyAlignment="1">
      <alignment horizontal="center" wrapText="1"/>
    </xf>
    <xf numFmtId="0" fontId="17" fillId="5" borderId="15" xfId="0" applyFont="1" applyFill="1" applyBorder="1" applyAlignment="1">
      <alignment horizontal="left" vertical="center" wrapText="1"/>
    </xf>
    <xf numFmtId="167" fontId="4" fillId="0" borderId="26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0" fontId="17" fillId="5" borderId="1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/>
    <xf numFmtId="0" fontId="17" fillId="5" borderId="1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9" fillId="0" borderId="0" xfId="4" applyFont="1" applyBorder="1" applyAlignment="1">
      <alignment horizontal="right"/>
    </xf>
    <xf numFmtId="0" fontId="19" fillId="0" borderId="0" xfId="4" applyFont="1" applyBorder="1"/>
    <xf numFmtId="0" fontId="19" fillId="0" borderId="0" xfId="4" applyFont="1"/>
    <xf numFmtId="0" fontId="19" fillId="8" borderId="0" xfId="4" applyFont="1" applyFill="1" applyBorder="1" applyAlignment="1">
      <alignment horizontal="center"/>
    </xf>
    <xf numFmtId="169" fontId="19" fillId="7" borderId="0" xfId="4" applyNumberFormat="1" applyFont="1" applyFill="1" applyBorder="1" applyAlignment="1">
      <alignment horizontal="right"/>
    </xf>
    <xf numFmtId="0" fontId="19" fillId="7" borderId="0" xfId="4" applyFont="1" applyFill="1" applyBorder="1" applyAlignment="1">
      <alignment horizontal="right"/>
    </xf>
    <xf numFmtId="168" fontId="23" fillId="7" borderId="6" xfId="5" applyFont="1" applyFill="1" applyBorder="1" applyAlignment="1">
      <alignment horizontal="center"/>
    </xf>
    <xf numFmtId="169" fontId="19" fillId="0" borderId="0" xfId="4" applyNumberFormat="1" applyFont="1" applyBorder="1" applyAlignment="1">
      <alignment horizontal="right"/>
    </xf>
    <xf numFmtId="0" fontId="22" fillId="7" borderId="45" xfId="4" applyFont="1" applyFill="1" applyBorder="1" applyAlignment="1">
      <alignment horizontal="center"/>
    </xf>
    <xf numFmtId="0" fontId="22" fillId="7" borderId="44" xfId="4" applyFont="1" applyFill="1" applyBorder="1" applyAlignment="1">
      <alignment horizontal="center"/>
    </xf>
    <xf numFmtId="0" fontId="22" fillId="7" borderId="8" xfId="4" applyFont="1" applyFill="1" applyBorder="1" applyAlignment="1">
      <alignment horizontal="center"/>
    </xf>
    <xf numFmtId="0" fontId="19" fillId="7" borderId="0" xfId="4" applyFont="1" applyFill="1"/>
    <xf numFmtId="0" fontId="19" fillId="0" borderId="0" xfId="4" applyFont="1" applyAlignment="1">
      <alignment horizontal="right"/>
    </xf>
    <xf numFmtId="0" fontId="2" fillId="0" borderId="0" xfId="0" applyFont="1" applyFill="1" applyAlignment="1"/>
    <xf numFmtId="173" fontId="2" fillId="0" borderId="0" xfId="0" applyNumberFormat="1" applyFont="1" applyFill="1"/>
    <xf numFmtId="0" fontId="4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23" xfId="0" applyFon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/>
    <xf numFmtId="0" fontId="19" fillId="0" borderId="0" xfId="4" applyFont="1" applyProtection="1">
      <protection locked="0"/>
    </xf>
    <xf numFmtId="0" fontId="28" fillId="7" borderId="0" xfId="0" applyFont="1" applyFill="1" applyBorder="1" applyAlignment="1" applyProtection="1">
      <alignment horizontal="left" vertical="center"/>
      <protection locked="0"/>
    </xf>
    <xf numFmtId="0" fontId="29" fillId="7" borderId="0" xfId="0" applyFont="1" applyFill="1" applyBorder="1" applyAlignment="1" applyProtection="1">
      <alignment vertical="center"/>
      <protection locked="0"/>
    </xf>
    <xf numFmtId="0" fontId="20" fillId="7" borderId="0" xfId="0" applyFont="1" applyFill="1" applyBorder="1" applyAlignment="1" applyProtection="1">
      <alignment horizontal="left" vertical="center"/>
      <protection locked="0"/>
    </xf>
    <xf numFmtId="0" fontId="22" fillId="7" borderId="27" xfId="0" applyFont="1" applyFill="1" applyBorder="1" applyAlignment="1" applyProtection="1">
      <alignment horizontal="center" vertical="center"/>
      <protection locked="0"/>
    </xf>
    <xf numFmtId="0" fontId="22" fillId="7" borderId="6" xfId="0" applyFont="1" applyFill="1" applyBorder="1" applyAlignment="1" applyProtection="1">
      <alignment horizontal="center" vertical="center"/>
      <protection locked="0"/>
    </xf>
    <xf numFmtId="0" fontId="22" fillId="7" borderId="13" xfId="0" applyFont="1" applyFill="1" applyBorder="1" applyAlignment="1" applyProtection="1">
      <alignment horizontal="center" vertical="center"/>
      <protection locked="0"/>
    </xf>
    <xf numFmtId="10" fontId="22" fillId="7" borderId="6" xfId="0" applyNumberFormat="1" applyFont="1" applyFill="1" applyBorder="1" applyAlignment="1" applyProtection="1">
      <alignment horizontal="center" vertical="center"/>
      <protection locked="0"/>
    </xf>
    <xf numFmtId="10" fontId="22" fillId="7" borderId="0" xfId="0" applyNumberFormat="1" applyFont="1" applyFill="1" applyBorder="1" applyAlignment="1" applyProtection="1">
      <alignment horizontal="center" vertical="center"/>
      <protection locked="0"/>
    </xf>
    <xf numFmtId="0" fontId="22" fillId="7" borderId="44" xfId="0" applyFont="1" applyFill="1" applyBorder="1" applyAlignment="1" applyProtection="1">
      <alignment horizontal="center" vertical="center"/>
      <protection locked="0"/>
    </xf>
    <xf numFmtId="174" fontId="19" fillId="7" borderId="29" xfId="0" applyNumberFormat="1" applyFont="1" applyFill="1" applyBorder="1" applyAlignment="1" applyProtection="1">
      <alignment horizontal="center" vertical="center"/>
      <protection locked="0"/>
    </xf>
    <xf numFmtId="0" fontId="19" fillId="7" borderId="45" xfId="0" applyFont="1" applyFill="1" applyBorder="1" applyAlignment="1" applyProtection="1">
      <alignment vertical="center"/>
      <protection locked="0"/>
    </xf>
    <xf numFmtId="0" fontId="19" fillId="7" borderId="47" xfId="0" applyFont="1" applyFill="1" applyBorder="1" applyAlignment="1" applyProtection="1">
      <alignment horizontal="center" vertical="center"/>
      <protection locked="0"/>
    </xf>
    <xf numFmtId="10" fontId="19" fillId="7" borderId="44" xfId="0" applyNumberFormat="1" applyFont="1" applyFill="1" applyBorder="1" applyAlignment="1" applyProtection="1">
      <alignment horizontal="center" vertical="center"/>
      <protection locked="0"/>
    </xf>
    <xf numFmtId="10" fontId="19" fillId="7" borderId="0" xfId="0" applyNumberFormat="1" applyFont="1" applyFill="1" applyBorder="1" applyAlignment="1" applyProtection="1">
      <alignment vertical="center"/>
      <protection locked="0"/>
    </xf>
    <xf numFmtId="0" fontId="22" fillId="7" borderId="45" xfId="0" applyFont="1" applyFill="1" applyBorder="1" applyAlignment="1" applyProtection="1">
      <alignment horizontal="center" vertical="center"/>
      <protection locked="0"/>
    </xf>
    <xf numFmtId="174" fontId="19" fillId="7" borderId="48" xfId="0" applyNumberFormat="1" applyFont="1" applyFill="1" applyBorder="1" applyAlignment="1" applyProtection="1">
      <alignment horizontal="center" vertical="center"/>
      <protection locked="0"/>
    </xf>
    <xf numFmtId="10" fontId="19" fillId="7" borderId="45" xfId="0" applyNumberFormat="1" applyFont="1" applyFill="1" applyBorder="1" applyAlignment="1" applyProtection="1">
      <alignment horizontal="center" vertical="center"/>
      <protection locked="0"/>
    </xf>
    <xf numFmtId="0" fontId="22" fillId="7" borderId="8" xfId="0" applyFont="1" applyFill="1" applyBorder="1" applyAlignment="1" applyProtection="1">
      <alignment horizontal="center" vertical="center"/>
      <protection locked="0"/>
    </xf>
    <xf numFmtId="0" fontId="22" fillId="10" borderId="28" xfId="0" applyFont="1" applyFill="1" applyBorder="1" applyAlignment="1" applyProtection="1">
      <alignment horizontal="left" vertical="center"/>
      <protection locked="0"/>
    </xf>
    <xf numFmtId="0" fontId="20" fillId="10" borderId="28" xfId="0" applyFont="1" applyFill="1" applyBorder="1" applyAlignment="1" applyProtection="1">
      <alignment horizontal="center" vertical="center"/>
      <protection locked="0"/>
    </xf>
    <xf numFmtId="0" fontId="19" fillId="10" borderId="28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0" fillId="7" borderId="48" xfId="0" applyFont="1" applyFill="1" applyBorder="1" applyAlignment="1" applyProtection="1">
      <alignment horizontal="center" vertical="center"/>
      <protection locked="0"/>
    </xf>
    <xf numFmtId="0" fontId="31" fillId="7" borderId="0" xfId="0" applyFont="1" applyFill="1" applyBorder="1" applyAlignment="1" applyProtection="1">
      <alignment horizontal="center" vertical="center"/>
      <protection locked="0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0" fontId="30" fillId="7" borderId="31" xfId="0" applyFont="1" applyFill="1" applyBorder="1" applyAlignment="1" applyProtection="1">
      <alignment horizontal="center" vertical="center"/>
      <protection locked="0"/>
    </xf>
    <xf numFmtId="10" fontId="30" fillId="7" borderId="0" xfId="6" applyNumberFormat="1" applyFont="1" applyFill="1" applyBorder="1" applyAlignment="1" applyProtection="1">
      <alignment horizontal="center" vertical="center"/>
      <protection locked="0"/>
    </xf>
    <xf numFmtId="175" fontId="19" fillId="0" borderId="0" xfId="4" applyNumberFormat="1" applyFont="1" applyProtection="1">
      <protection locked="0"/>
    </xf>
    <xf numFmtId="0" fontId="4" fillId="2" borderId="21" xfId="0" applyFont="1" applyFill="1" applyBorder="1" applyAlignment="1">
      <alignment horizontal="left" vertical="center" wrapText="1"/>
    </xf>
    <xf numFmtId="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76" fontId="0" fillId="0" borderId="0" xfId="0" applyNumberFormat="1"/>
    <xf numFmtId="2" fontId="0" fillId="0" borderId="0" xfId="0" applyNumberFormat="1" applyAlignment="1">
      <alignment horizontal="right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/>
    <xf numFmtId="0" fontId="13" fillId="0" borderId="18" xfId="0" applyFont="1" applyBorder="1" applyAlignment="1">
      <alignment wrapText="1"/>
    </xf>
    <xf numFmtId="164" fontId="3" fillId="0" borderId="18" xfId="1" applyFont="1" applyBorder="1" applyAlignment="1">
      <alignment horizontal="right"/>
    </xf>
    <xf numFmtId="2" fontId="0" fillId="0" borderId="0" xfId="0" applyNumberFormat="1"/>
    <xf numFmtId="164" fontId="13" fillId="0" borderId="0" xfId="1" applyFont="1" applyAlignment="1">
      <alignment horizontal="right"/>
    </xf>
    <xf numFmtId="0" fontId="4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vertical="center" wrapText="1"/>
    </xf>
    <xf numFmtId="2" fontId="32" fillId="0" borderId="0" xfId="0" applyNumberFormat="1" applyFont="1" applyBorder="1" applyAlignment="1">
      <alignment horizontal="center" vertical="center" wrapText="1"/>
    </xf>
    <xf numFmtId="2" fontId="32" fillId="0" borderId="0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/>
    <xf numFmtId="2" fontId="4" fillId="0" borderId="18" xfId="0" applyNumberFormat="1" applyFont="1" applyBorder="1" applyAlignment="1">
      <alignment horizontal="center" vertical="center"/>
    </xf>
    <xf numFmtId="0" fontId="20" fillId="8" borderId="21" xfId="4" applyFont="1" applyFill="1" applyBorder="1" applyAlignment="1">
      <alignment horizontal="center"/>
    </xf>
    <xf numFmtId="0" fontId="20" fillId="8" borderId="22" xfId="4" applyFont="1" applyFill="1" applyBorder="1" applyAlignment="1">
      <alignment horizontal="center"/>
    </xf>
    <xf numFmtId="0" fontId="1" fillId="6" borderId="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vertical="center"/>
    </xf>
    <xf numFmtId="0" fontId="1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173" fontId="2" fillId="6" borderId="0" xfId="0" applyNumberFormat="1" applyFont="1" applyFill="1"/>
    <xf numFmtId="0" fontId="1" fillId="6" borderId="0" xfId="0" applyFont="1" applyFill="1" applyAlignment="1">
      <alignment wrapText="1"/>
    </xf>
    <xf numFmtId="0" fontId="11" fillId="6" borderId="0" xfId="0" applyFont="1" applyFill="1" applyBorder="1" applyAlignment="1">
      <alignment horizontal="center" vertical="center" wrapText="1"/>
    </xf>
    <xf numFmtId="169" fontId="2" fillId="6" borderId="0" xfId="0" applyNumberFormat="1" applyFont="1" applyFill="1" applyAlignment="1">
      <alignment horizontal="center"/>
    </xf>
    <xf numFmtId="9" fontId="2" fillId="6" borderId="0" xfId="0" applyNumberFormat="1" applyFont="1" applyFill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2" fontId="1" fillId="6" borderId="7" xfId="0" applyNumberFormat="1" applyFont="1" applyFill="1" applyBorder="1" applyAlignment="1">
      <alignment horizontal="center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43" fontId="1" fillId="6" borderId="9" xfId="3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 wrapText="1"/>
    </xf>
    <xf numFmtId="2" fontId="1" fillId="6" borderId="9" xfId="0" applyNumberFormat="1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1" fillId="6" borderId="19" xfId="0" applyFont="1" applyFill="1" applyBorder="1"/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>
      <alignment horizontal="center" vertical="center"/>
    </xf>
    <xf numFmtId="0" fontId="1" fillId="6" borderId="24" xfId="0" applyFont="1" applyFill="1" applyBorder="1"/>
    <xf numFmtId="0" fontId="1" fillId="6" borderId="0" xfId="0" applyFont="1" applyFill="1" applyAlignment="1">
      <alignment horizontal="center" wrapText="1"/>
    </xf>
    <xf numFmtId="0" fontId="1" fillId="6" borderId="1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vertical="center" wrapText="1"/>
    </xf>
    <xf numFmtId="0" fontId="4" fillId="11" borderId="2" xfId="0" applyFont="1" applyFill="1" applyBorder="1" applyAlignment="1">
      <alignment horizontal="center" vertical="center" wrapText="1"/>
    </xf>
    <xf numFmtId="1" fontId="4" fillId="11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horizontal="center" vertical="center" wrapText="1"/>
    </xf>
    <xf numFmtId="4" fontId="1" fillId="11" borderId="3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right" vertical="center" wrapText="1"/>
    </xf>
    <xf numFmtId="165" fontId="4" fillId="11" borderId="4" xfId="1" applyNumberFormat="1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 wrapText="1"/>
    </xf>
    <xf numFmtId="1" fontId="4" fillId="11" borderId="10" xfId="0" applyNumberFormat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horizontal="center" vertical="center" wrapText="1"/>
    </xf>
    <xf numFmtId="2" fontId="1" fillId="11" borderId="8" xfId="0" applyNumberFormat="1" applyFont="1" applyFill="1" applyBorder="1" applyAlignment="1">
      <alignment horizontal="center" vertical="center" wrapText="1"/>
    </xf>
    <xf numFmtId="2" fontId="1" fillId="11" borderId="6" xfId="0" applyNumberFormat="1" applyFont="1" applyFill="1" applyBorder="1" applyAlignment="1">
      <alignment horizontal="right" vertical="center" wrapText="1"/>
    </xf>
    <xf numFmtId="165" fontId="4" fillId="11" borderId="11" xfId="1" applyNumberFormat="1" applyFont="1" applyFill="1" applyBorder="1" applyAlignment="1">
      <alignment vertical="center" wrapText="1"/>
    </xf>
    <xf numFmtId="2" fontId="1" fillId="11" borderId="3" xfId="0" applyNumberFormat="1" applyFont="1" applyFill="1" applyBorder="1" applyAlignment="1">
      <alignment horizontal="center" vertical="center" wrapText="1"/>
    </xf>
    <xf numFmtId="2" fontId="1" fillId="11" borderId="3" xfId="0" applyNumberFormat="1" applyFont="1" applyFill="1" applyBorder="1" applyAlignment="1">
      <alignment horizontal="right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vertical="center" wrapText="1"/>
    </xf>
    <xf numFmtId="0" fontId="1" fillId="11" borderId="6" xfId="0" applyFont="1" applyFill="1" applyBorder="1" applyAlignment="1">
      <alignment horizontal="center" vertical="center" wrapText="1"/>
    </xf>
    <xf numFmtId="2" fontId="1" fillId="11" borderId="6" xfId="0" applyNumberFormat="1" applyFont="1" applyFill="1" applyBorder="1" applyAlignment="1">
      <alignment horizontal="center" vertical="center" wrapText="1"/>
    </xf>
    <xf numFmtId="165" fontId="4" fillId="11" borderId="9" xfId="1" applyNumberFormat="1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vertical="center" wrapText="1"/>
    </xf>
    <xf numFmtId="0" fontId="1" fillId="12" borderId="6" xfId="0" applyFont="1" applyFill="1" applyBorder="1" applyAlignment="1">
      <alignment horizontal="center" vertical="center" wrapText="1"/>
    </xf>
    <xf numFmtId="2" fontId="1" fillId="12" borderId="6" xfId="0" applyNumberFormat="1" applyFont="1" applyFill="1" applyBorder="1" applyAlignment="1">
      <alignment horizontal="center" vertical="center" wrapText="1"/>
    </xf>
    <xf numFmtId="2" fontId="1" fillId="12" borderId="6" xfId="0" applyNumberFormat="1" applyFont="1" applyFill="1" applyBorder="1" applyAlignment="1">
      <alignment horizontal="right" vertical="center" wrapText="1"/>
    </xf>
    <xf numFmtId="165" fontId="4" fillId="12" borderId="9" xfId="1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6" borderId="6" xfId="0" applyFont="1" applyFill="1" applyBorder="1" applyAlignment="1">
      <alignment horizontal="left" wrapText="1"/>
    </xf>
    <xf numFmtId="0" fontId="11" fillId="6" borderId="14" xfId="0" applyFont="1" applyFill="1" applyBorder="1" applyAlignment="1">
      <alignment horizontal="right" vertical="center" wrapText="1"/>
    </xf>
    <xf numFmtId="0" fontId="11" fillId="6" borderId="15" xfId="0" applyFont="1" applyFill="1" applyBorder="1" applyAlignment="1">
      <alignment horizontal="right" vertical="center" wrapText="1"/>
    </xf>
    <xf numFmtId="0" fontId="11" fillId="6" borderId="16" xfId="0" applyFont="1" applyFill="1" applyBorder="1" applyAlignment="1">
      <alignment horizontal="right" vertical="center" wrapText="1"/>
    </xf>
    <xf numFmtId="0" fontId="9" fillId="6" borderId="0" xfId="0" applyFont="1" applyFill="1" applyAlignment="1">
      <alignment horizontal="center" vertical="center"/>
    </xf>
    <xf numFmtId="165" fontId="11" fillId="6" borderId="14" xfId="1" applyNumberFormat="1" applyFont="1" applyFill="1" applyBorder="1" applyAlignment="1">
      <alignment horizontal="right" vertical="center" wrapText="1"/>
    </xf>
    <xf numFmtId="165" fontId="11" fillId="6" borderId="16" xfId="1" applyNumberFormat="1" applyFont="1" applyFill="1" applyBorder="1" applyAlignment="1">
      <alignment horizontal="right" vertical="center" wrapText="1"/>
    </xf>
    <xf numFmtId="0" fontId="2" fillId="6" borderId="0" xfId="0" applyFont="1" applyFill="1" applyAlignment="1">
      <alignment horizontal="left"/>
    </xf>
    <xf numFmtId="0" fontId="25" fillId="0" borderId="0" xfId="0" applyFont="1" applyAlignment="1">
      <alignment horizontal="center"/>
    </xf>
    <xf numFmtId="0" fontId="17" fillId="5" borderId="1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22" fillId="7" borderId="44" xfId="4" applyFont="1" applyFill="1" applyBorder="1" applyAlignment="1">
      <alignment horizontal="center" vertical="center"/>
    </xf>
    <xf numFmtId="0" fontId="22" fillId="7" borderId="8" xfId="4" applyFont="1" applyFill="1" applyBorder="1" applyAlignment="1">
      <alignment horizontal="center" vertical="center"/>
    </xf>
    <xf numFmtId="168" fontId="19" fillId="7" borderId="44" xfId="5" applyFont="1" applyFill="1" applyBorder="1" applyAlignment="1">
      <alignment horizontal="center"/>
    </xf>
    <xf numFmtId="10" fontId="19" fillId="9" borderId="29" xfId="6" applyNumberFormat="1" applyFont="1" applyFill="1" applyBorder="1" applyAlignment="1">
      <alignment horizontal="center"/>
    </xf>
    <xf numFmtId="10" fontId="19" fillId="9" borderId="30" xfId="6" applyNumberFormat="1" applyFont="1" applyFill="1" applyBorder="1" applyAlignment="1">
      <alignment horizontal="center"/>
    </xf>
    <xf numFmtId="10" fontId="19" fillId="9" borderId="46" xfId="6" applyNumberFormat="1" applyFont="1" applyFill="1" applyBorder="1" applyAlignment="1">
      <alignment horizontal="center"/>
    </xf>
    <xf numFmtId="4" fontId="19" fillId="0" borderId="8" xfId="6" applyNumberFormat="1" applyFont="1" applyBorder="1" applyAlignment="1">
      <alignment horizontal="center"/>
    </xf>
    <xf numFmtId="168" fontId="19" fillId="7" borderId="8" xfId="5" applyFont="1" applyFill="1" applyBorder="1" applyAlignment="1">
      <alignment horizontal="center"/>
    </xf>
    <xf numFmtId="168" fontId="19" fillId="7" borderId="29" xfId="5" applyFont="1" applyFill="1" applyBorder="1" applyAlignment="1">
      <alignment horizontal="center"/>
    </xf>
    <xf numFmtId="168" fontId="19" fillId="7" borderId="30" xfId="5" applyFont="1" applyFill="1" applyBorder="1" applyAlignment="1">
      <alignment horizontal="center"/>
    </xf>
    <xf numFmtId="168" fontId="19" fillId="7" borderId="46" xfId="5" applyFont="1" applyFill="1" applyBorder="1" applyAlignment="1">
      <alignment horizontal="center"/>
    </xf>
    <xf numFmtId="10" fontId="19" fillId="7" borderId="0" xfId="6" applyNumberFormat="1" applyFont="1" applyFill="1" applyAlignment="1">
      <alignment horizontal="center"/>
    </xf>
    <xf numFmtId="10" fontId="22" fillId="7" borderId="44" xfId="6" applyNumberFormat="1" applyFont="1" applyFill="1" applyBorder="1" applyAlignment="1">
      <alignment horizontal="center"/>
    </xf>
    <xf numFmtId="172" fontId="22" fillId="7" borderId="8" xfId="6" applyNumberFormat="1" applyFont="1" applyFill="1" applyBorder="1" applyAlignment="1">
      <alignment horizontal="center"/>
    </xf>
    <xf numFmtId="10" fontId="22" fillId="7" borderId="8" xfId="6" applyNumberFormat="1" applyFont="1" applyFill="1" applyBorder="1" applyAlignment="1">
      <alignment horizontal="center"/>
    </xf>
    <xf numFmtId="0" fontId="22" fillId="7" borderId="44" xfId="4" applyFont="1" applyFill="1" applyBorder="1" applyAlignment="1">
      <alignment horizontal="center"/>
    </xf>
    <xf numFmtId="170" fontId="22" fillId="7" borderId="45" xfId="7" applyNumberFormat="1" applyFont="1" applyFill="1" applyBorder="1" applyAlignment="1">
      <alignment horizontal="center"/>
    </xf>
    <xf numFmtId="4" fontId="22" fillId="7" borderId="45" xfId="4" applyNumberFormat="1" applyFont="1" applyFill="1" applyBorder="1" applyAlignment="1">
      <alignment horizontal="center"/>
    </xf>
    <xf numFmtId="0" fontId="23" fillId="7" borderId="6" xfId="4" applyFont="1" applyFill="1" applyBorder="1" applyAlignment="1">
      <alignment horizontal="right"/>
    </xf>
    <xf numFmtId="170" fontId="22" fillId="9" borderId="6" xfId="6" applyNumberFormat="1" applyFont="1" applyFill="1" applyBorder="1" applyAlignment="1">
      <alignment horizontal="center" shrinkToFit="1"/>
    </xf>
    <xf numFmtId="0" fontId="22" fillId="7" borderId="45" xfId="4" applyFont="1" applyFill="1" applyBorder="1" applyAlignment="1">
      <alignment horizontal="center"/>
    </xf>
    <xf numFmtId="2" fontId="22" fillId="7" borderId="44" xfId="4" applyNumberFormat="1" applyFont="1" applyFill="1" applyBorder="1" applyAlignment="1">
      <alignment horizontal="center" vertical="center"/>
    </xf>
    <xf numFmtId="2" fontId="22" fillId="7" borderId="8" xfId="4" applyNumberFormat="1" applyFont="1" applyFill="1" applyBorder="1" applyAlignment="1">
      <alignment horizontal="center" vertical="center"/>
    </xf>
    <xf numFmtId="168" fontId="19" fillId="7" borderId="7" xfId="5" applyFont="1" applyFill="1" applyBorder="1" applyAlignment="1">
      <alignment horizontal="center"/>
    </xf>
    <xf numFmtId="168" fontId="19" fillId="7" borderId="31" xfId="5" applyFont="1" applyFill="1" applyBorder="1" applyAlignment="1">
      <alignment horizontal="center"/>
    </xf>
    <xf numFmtId="168" fontId="19" fillId="7" borderId="10" xfId="5" applyFont="1" applyFill="1" applyBorder="1" applyAlignment="1">
      <alignment horizontal="center"/>
    </xf>
    <xf numFmtId="4" fontId="19" fillId="0" borderId="7" xfId="6" applyNumberFormat="1" applyFont="1" applyBorder="1" applyAlignment="1">
      <alignment horizontal="center"/>
    </xf>
    <xf numFmtId="4" fontId="19" fillId="0" borderId="31" xfId="6" applyNumberFormat="1" applyFont="1" applyBorder="1" applyAlignment="1">
      <alignment horizontal="center"/>
    </xf>
    <xf numFmtId="4" fontId="19" fillId="0" borderId="10" xfId="6" applyNumberFormat="1" applyFont="1" applyBorder="1" applyAlignment="1">
      <alignment horizontal="center"/>
    </xf>
    <xf numFmtId="169" fontId="22" fillId="7" borderId="6" xfId="6" applyNumberFormat="1" applyFont="1" applyFill="1" applyBorder="1" applyAlignment="1">
      <alignment horizontal="center"/>
    </xf>
    <xf numFmtId="0" fontId="22" fillId="7" borderId="45" xfId="4" applyFont="1" applyFill="1" applyBorder="1" applyAlignment="1">
      <alignment horizontal="center" shrinkToFit="1"/>
    </xf>
    <xf numFmtId="0" fontId="22" fillId="7" borderId="8" xfId="4" applyFont="1" applyFill="1" applyBorder="1" applyAlignment="1">
      <alignment horizontal="center"/>
    </xf>
    <xf numFmtId="0" fontId="19" fillId="7" borderId="0" xfId="4" applyFont="1" applyFill="1" applyBorder="1" applyAlignment="1">
      <alignment horizontal="center"/>
    </xf>
    <xf numFmtId="0" fontId="20" fillId="7" borderId="20" xfId="4" applyFont="1" applyFill="1" applyBorder="1" applyAlignment="1">
      <alignment horizontal="left" vertical="center"/>
    </xf>
    <xf numFmtId="0" fontId="20" fillId="7" borderId="21" xfId="4" applyFont="1" applyFill="1" applyBorder="1" applyAlignment="1">
      <alignment horizontal="left" vertical="center"/>
    </xf>
    <xf numFmtId="0" fontId="20" fillId="7" borderId="23" xfId="4" applyFont="1" applyFill="1" applyBorder="1" applyAlignment="1">
      <alignment horizontal="left" vertical="center"/>
    </xf>
    <xf numFmtId="0" fontId="20" fillId="7" borderId="0" xfId="4" applyFont="1" applyFill="1" applyBorder="1" applyAlignment="1">
      <alignment horizontal="left" vertical="center"/>
    </xf>
    <xf numFmtId="0" fontId="20" fillId="7" borderId="19" xfId="4" applyFont="1" applyFill="1" applyBorder="1" applyAlignment="1">
      <alignment horizontal="left" vertical="center"/>
    </xf>
    <xf numFmtId="0" fontId="21" fillId="6" borderId="43" xfId="4" applyFont="1" applyFill="1" applyBorder="1" applyAlignment="1">
      <alignment horizontal="center" vertical="center"/>
    </xf>
    <xf numFmtId="0" fontId="21" fillId="6" borderId="49" xfId="4" applyFont="1" applyFill="1" applyBorder="1" applyAlignment="1">
      <alignment horizontal="center" vertical="center"/>
    </xf>
    <xf numFmtId="0" fontId="21" fillId="6" borderId="24" xfId="4" applyFont="1" applyFill="1" applyBorder="1" applyAlignment="1">
      <alignment horizontal="center" vertical="center"/>
    </xf>
    <xf numFmtId="10" fontId="19" fillId="9" borderId="44" xfId="6" applyNumberFormat="1" applyFont="1" applyFill="1" applyBorder="1" applyAlignment="1">
      <alignment horizontal="center"/>
    </xf>
    <xf numFmtId="0" fontId="22" fillId="7" borderId="6" xfId="4" applyFont="1" applyFill="1" applyBorder="1" applyAlignment="1">
      <alignment horizontal="center" vertical="center"/>
    </xf>
    <xf numFmtId="0" fontId="22" fillId="7" borderId="8" xfId="4" applyFont="1" applyFill="1" applyBorder="1" applyAlignment="1">
      <alignment horizontal="center" vertical="center" wrapText="1"/>
    </xf>
    <xf numFmtId="0" fontId="22" fillId="7" borderId="6" xfId="4" applyFont="1" applyFill="1" applyBorder="1" applyAlignment="1">
      <alignment horizontal="center" vertical="center" wrapText="1"/>
    </xf>
    <xf numFmtId="0" fontId="28" fillId="7" borderId="0" xfId="0" applyFont="1" applyFill="1" applyBorder="1" applyAlignment="1" applyProtection="1">
      <alignment horizontal="left" vertical="center"/>
      <protection locked="0"/>
    </xf>
    <xf numFmtId="0" fontId="30" fillId="7" borderId="29" xfId="0" applyFont="1" applyFill="1" applyBorder="1" applyAlignment="1" applyProtection="1">
      <alignment horizontal="center" vertical="center"/>
      <protection locked="0"/>
    </xf>
    <xf numFmtId="0" fontId="30" fillId="7" borderId="30" xfId="0" applyFont="1" applyFill="1" applyBorder="1" applyAlignment="1" applyProtection="1">
      <alignment horizontal="center" vertical="center"/>
      <protection locked="0"/>
    </xf>
    <xf numFmtId="0" fontId="30" fillId="7" borderId="46" xfId="0" applyFont="1" applyFill="1" applyBorder="1" applyAlignment="1" applyProtection="1">
      <alignment horizontal="center" vertical="center"/>
      <protection locked="0"/>
    </xf>
    <xf numFmtId="0" fontId="31" fillId="7" borderId="27" xfId="0" applyFont="1" applyFill="1" applyBorder="1" applyAlignment="1" applyProtection="1">
      <alignment horizontal="center" vertical="center"/>
      <protection locked="0"/>
    </xf>
    <xf numFmtId="0" fontId="31" fillId="7" borderId="13" xfId="0" applyFont="1" applyFill="1" applyBorder="1" applyAlignment="1" applyProtection="1">
      <alignment horizontal="center" vertical="center"/>
      <protection locked="0"/>
    </xf>
    <xf numFmtId="10" fontId="30" fillId="7" borderId="27" xfId="6" applyNumberFormat="1" applyFont="1" applyFill="1" applyBorder="1" applyAlignment="1" applyProtection="1">
      <alignment horizontal="center" vertical="center"/>
      <protection locked="0"/>
    </xf>
    <xf numFmtId="10" fontId="30" fillId="7" borderId="13" xfId="6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27" fillId="0" borderId="0" xfId="0" applyFont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5" xfId="2" applyFont="1" applyFill="1" applyBorder="1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36" xfId="2" applyFont="1" applyFill="1" applyBorder="1" applyAlignment="1">
      <alignment horizontal="center" vertical="center" wrapText="1"/>
    </xf>
    <xf numFmtId="0" fontId="13" fillId="3" borderId="33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3" borderId="32" xfId="2" applyFont="1" applyFill="1" applyBorder="1" applyAlignment="1" applyProtection="1">
      <alignment horizontal="center" vertical="center"/>
      <protection locked="0"/>
    </xf>
    <xf numFmtId="0" fontId="15" fillId="3" borderId="41" xfId="2" applyFont="1" applyFill="1" applyBorder="1" applyAlignment="1">
      <alignment horizontal="center" vertical="center"/>
    </xf>
    <xf numFmtId="0" fontId="15" fillId="3" borderId="34" xfId="2" applyFont="1" applyFill="1" applyBorder="1" applyAlignment="1">
      <alignment horizontal="center" vertical="center"/>
    </xf>
    <xf numFmtId="0" fontId="13" fillId="3" borderId="35" xfId="2" applyFont="1" applyFill="1" applyBorder="1" applyAlignment="1" applyProtection="1">
      <alignment horizontal="center" vertical="center"/>
      <protection locked="0"/>
    </xf>
    <xf numFmtId="0" fontId="15" fillId="3" borderId="42" xfId="2" applyFont="1" applyFill="1" applyBorder="1" applyAlignment="1">
      <alignment horizontal="center" vertical="center"/>
    </xf>
    <xf numFmtId="0" fontId="15" fillId="3" borderId="37" xfId="2" applyFont="1" applyFill="1" applyBorder="1" applyAlignment="1">
      <alignment horizontal="center" vertical="center"/>
    </xf>
  </cellXfs>
  <cellStyles count="8">
    <cellStyle name="Moeda" xfId="1" builtinId="4"/>
    <cellStyle name="Moeda_EE. Calazans Pinheiro - VIGA" xfId="7"/>
    <cellStyle name="Normal" xfId="0" builtinId="0"/>
    <cellStyle name="Normal 2" xfId="2"/>
    <cellStyle name="Normal 3" xfId="4"/>
    <cellStyle name="Porcentagem 2" xfId="6"/>
    <cellStyle name="Vírgula" xfId="3" builtinId="3"/>
    <cellStyle name="Vírgula 2" xfId="5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19</xdr:row>
      <xdr:rowOff>141817</xdr:rowOff>
    </xdr:from>
    <xdr:to>
      <xdr:col>1</xdr:col>
      <xdr:colOff>3346815</xdr:colOff>
      <xdr:row>20</xdr:row>
      <xdr:rowOff>84667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105150"/>
          <a:ext cx="3791315" cy="46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Desktop/Planilha_levantame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jr.SIN/OneDrive/Projetos/MERCADO%20P&#218;BLICO/Amplia&#231;&#227;o%20e%20Reforma%20Mercado%20SJ%20Ser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_FINAL"/>
    </sheetNames>
    <sheetDataSet>
      <sheetData sheetId="0">
        <row r="6">
          <cell r="A6" t="str">
            <v>1.1</v>
          </cell>
          <cell r="B6" t="e">
            <v>#N/A</v>
          </cell>
          <cell r="G6">
            <v>237.94</v>
          </cell>
          <cell r="H6" t="e">
            <v>#N/A</v>
          </cell>
        </row>
        <row r="7">
          <cell r="B7" t="str">
            <v>LOCAL</v>
          </cell>
          <cell r="C7" t="str">
            <v>ÁREA</v>
          </cell>
          <cell r="F7" t="str">
            <v>TOTAL</v>
          </cell>
        </row>
        <row r="8">
          <cell r="B8" t="str">
            <v>OBRA (PÁTIO)</v>
          </cell>
          <cell r="C8">
            <v>237.94</v>
          </cell>
          <cell r="D8" t="str">
            <v>PEGO NO AUTOCAD</v>
          </cell>
          <cell r="F8">
            <v>237.94</v>
          </cell>
        </row>
        <row r="10">
          <cell r="A10" t="str">
            <v>1.2</v>
          </cell>
          <cell r="B10" t="e">
            <v>#N/A</v>
          </cell>
          <cell r="G10">
            <v>498</v>
          </cell>
          <cell r="H10" t="e">
            <v>#N/A</v>
          </cell>
        </row>
        <row r="11">
          <cell r="B11" t="str">
            <v>LOCAL</v>
          </cell>
          <cell r="C11" t="str">
            <v>ÁREA</v>
          </cell>
          <cell r="F11" t="str">
            <v>TOTAL</v>
          </cell>
        </row>
        <row r="12">
          <cell r="B12" t="str">
            <v>OBRA (PÁTIO)</v>
          </cell>
          <cell r="C12">
            <v>498</v>
          </cell>
          <cell r="D12" t="str">
            <v>PEGO NO AUTOCAD</v>
          </cell>
          <cell r="F12">
            <v>498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ÓRIA_DE_CÁLCULO"/>
      <sheetName val="RESUMO"/>
      <sheetName val="ESPECIFICAÇÕES TÉCNICAS"/>
      <sheetName val="RELAÇÃO DE PREÇOS SIN"/>
      <sheetName val="Plan1"/>
      <sheetName val="Cronograma"/>
      <sheetName val="BDI"/>
    </sheetNames>
    <sheetDataSet>
      <sheetData sheetId="0">
        <row r="1">
          <cell r="A1" t="str">
            <v>ORÇAMENTO ESTIMADO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5">
          <cell r="A5" t="str">
            <v>OBRA: REFORMA DO BALNEÁRIO EM PEDRO VELHO - RN</v>
          </cell>
          <cell r="B5" t="str">
            <v>AMPLIAÇÃO E REFORMA MERCADO MUNICIPAL</v>
          </cell>
          <cell r="C5">
            <v>0</v>
          </cell>
          <cell r="D5">
            <v>0</v>
          </cell>
          <cell r="E5" t="str">
            <v>PARÂMETROS: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 t="str">
            <v>DATA:</v>
          </cell>
          <cell r="B6">
            <v>0</v>
          </cell>
          <cell r="C6">
            <v>0</v>
          </cell>
          <cell r="D6">
            <v>0</v>
          </cell>
          <cell r="E6" t="str">
            <v>B.D.I =</v>
          </cell>
          <cell r="F6">
            <v>0.25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 t="str">
            <v>Item</v>
          </cell>
          <cell r="B8" t="str">
            <v>Código SINAPI 11/2013</v>
          </cell>
          <cell r="C8" t="str">
            <v>Discriminação</v>
          </cell>
          <cell r="D8" t="str">
            <v>Unid.</v>
          </cell>
          <cell r="E8" t="str">
            <v>Quant.</v>
          </cell>
          <cell r="F8" t="str">
            <v>Preço Unitário S/ BDI</v>
          </cell>
          <cell r="G8" t="str">
            <v>Preço Unitário C/ BDI</v>
          </cell>
          <cell r="H8" t="str">
            <v>Preço Total</v>
          </cell>
        </row>
        <row r="9">
          <cell r="A9">
            <v>1</v>
          </cell>
          <cell r="B9" t="str">
            <v>*</v>
          </cell>
          <cell r="C9" t="str">
            <v>SERVIÇOS PRELIMINARES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>
            <v>2395.7600000000002</v>
          </cell>
        </row>
        <row r="10">
          <cell r="A10" t="str">
            <v>1.1</v>
          </cell>
          <cell r="B10" t="str">
            <v>74209/001</v>
          </cell>
          <cell r="C10" t="str">
            <v>PLACA DE OBRA EM CHAPA DE ACO GALVANIZADO</v>
          </cell>
          <cell r="D10" t="str">
            <v>M2</v>
          </cell>
          <cell r="E10">
            <v>6</v>
          </cell>
          <cell r="F10">
            <v>253.57</v>
          </cell>
          <cell r="G10">
            <v>316.95999999999998</v>
          </cell>
          <cell r="H10">
            <v>1901.76</v>
          </cell>
          <cell r="I10">
            <v>0</v>
          </cell>
        </row>
        <row r="11">
          <cell r="A11" t="str">
            <v>1.2</v>
          </cell>
          <cell r="B11">
            <v>68051</v>
          </cell>
          <cell r="C11" t="str">
            <v>LOCACAO ALVENARIA</v>
          </cell>
          <cell r="D11" t="str">
            <v>M</v>
          </cell>
          <cell r="E11">
            <v>37.36</v>
          </cell>
          <cell r="F11">
            <v>2.73</v>
          </cell>
          <cell r="G11">
            <v>3.41</v>
          </cell>
          <cell r="H11">
            <v>127.4</v>
          </cell>
        </row>
        <row r="12">
          <cell r="A12" t="str">
            <v>1.3</v>
          </cell>
          <cell r="B12">
            <v>73618</v>
          </cell>
          <cell r="C12" t="str">
            <v>LOCACAO MENSAL DE ANDAIME METALICO TIPO FACHADEIRO, INCLUSIVE MONTAGEM</v>
          </cell>
          <cell r="D12" t="str">
            <v>M2</v>
          </cell>
          <cell r="E12">
            <v>78</v>
          </cell>
          <cell r="F12">
            <v>3.76</v>
          </cell>
          <cell r="G12">
            <v>4.7</v>
          </cell>
          <cell r="H12">
            <v>366.6</v>
          </cell>
        </row>
        <row r="13">
          <cell r="A13">
            <v>2</v>
          </cell>
          <cell r="B13" t="str">
            <v>*</v>
          </cell>
          <cell r="C13" t="str">
            <v>DEMOLIÇÕES E RETIRADAS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13666.03</v>
          </cell>
        </row>
        <row r="14">
          <cell r="A14" t="str">
            <v>2.1</v>
          </cell>
          <cell r="B14" t="str">
            <v>73899/001</v>
          </cell>
          <cell r="C14" t="str">
            <v>DEMOLICAO DE ALVENARIA DE TIJOLOS MACICOS S/REAPROVEITAMENTO</v>
          </cell>
          <cell r="D14" t="str">
            <v>M3</v>
          </cell>
          <cell r="E14">
            <v>63.957750000000004</v>
          </cell>
          <cell r="F14">
            <v>33.18</v>
          </cell>
          <cell r="G14">
            <v>41.48</v>
          </cell>
          <cell r="H14">
            <v>2652.97</v>
          </cell>
        </row>
        <row r="15">
          <cell r="A15" t="str">
            <v>2.2</v>
          </cell>
          <cell r="B15">
            <v>72214</v>
          </cell>
          <cell r="C15" t="str">
            <v>DEMOLICAO DE ALVENARIA ESTRUTURAL DE BLOCOS VAZADOS DE CONCRETO</v>
          </cell>
          <cell r="D15" t="str">
            <v>M3</v>
          </cell>
          <cell r="E15">
            <v>3.04</v>
          </cell>
          <cell r="F15">
            <v>29.28</v>
          </cell>
          <cell r="G15">
            <v>36.6</v>
          </cell>
          <cell r="H15">
            <v>111.26</v>
          </cell>
        </row>
        <row r="16">
          <cell r="A16" t="str">
            <v>2.3</v>
          </cell>
          <cell r="B16" t="str">
            <v>73801/002</v>
          </cell>
          <cell r="C16" t="str">
            <v>DEMOLICAO DE CAMADA DE ASSENTAMENTO/CONTRAPISO COM USO DE PONTEIRO, ESPESSURA ATE 4CM</v>
          </cell>
          <cell r="D16" t="str">
            <v>M2</v>
          </cell>
          <cell r="E16">
            <v>321.64440000000002</v>
          </cell>
          <cell r="F16">
            <v>10.98</v>
          </cell>
          <cell r="G16">
            <v>13.73</v>
          </cell>
          <cell r="H16">
            <v>4416.18</v>
          </cell>
        </row>
        <row r="17">
          <cell r="A17" t="str">
            <v>2.4</v>
          </cell>
          <cell r="B17">
            <v>72224</v>
          </cell>
          <cell r="C17" t="str">
            <v>DEMOLICAO DE TELHAS CERAMICAS OU DE VIDRO</v>
          </cell>
          <cell r="D17" t="str">
            <v>M2</v>
          </cell>
          <cell r="E17">
            <v>322.40000000000003</v>
          </cell>
          <cell r="F17">
            <v>4.3899999999999997</v>
          </cell>
          <cell r="G17">
            <v>5.49</v>
          </cell>
          <cell r="H17">
            <v>1769.98</v>
          </cell>
        </row>
        <row r="18">
          <cell r="A18" t="str">
            <v>2.5</v>
          </cell>
          <cell r="B18">
            <v>72226</v>
          </cell>
          <cell r="C18" t="str">
            <v>RETIRADA DE ESTRUTURA DE MADEIRA PONTALETEADA PARA TELHAS CERAMICAS</v>
          </cell>
          <cell r="D18" t="str">
            <v>M2</v>
          </cell>
          <cell r="E18">
            <v>322.40000000000003</v>
          </cell>
          <cell r="F18">
            <v>5.12</v>
          </cell>
          <cell r="G18">
            <v>6.4</v>
          </cell>
          <cell r="H18">
            <v>2063.36</v>
          </cell>
        </row>
        <row r="19">
          <cell r="A19" t="str">
            <v>2.6</v>
          </cell>
          <cell r="B19">
            <v>72142</v>
          </cell>
          <cell r="C19" t="str">
            <v>RETIRADA DE FOLHAS DE PORTA DE PASSAGEM OU JANELA</v>
          </cell>
          <cell r="D19" t="str">
            <v xml:space="preserve">un    </v>
          </cell>
          <cell r="E19">
            <v>20</v>
          </cell>
          <cell r="F19">
            <v>4.87</v>
          </cell>
          <cell r="G19">
            <v>6.09</v>
          </cell>
          <cell r="H19">
            <v>121.8</v>
          </cell>
        </row>
        <row r="20">
          <cell r="A20" t="str">
            <v>2.7</v>
          </cell>
          <cell r="B20">
            <v>200025</v>
          </cell>
          <cell r="C20" t="str">
            <v>RETIRADA     DE     PAVIMENTAÇÃO      EM PARALELEPÍPEDO REJUNTADO COM  CIMENTO  E AREIA,       COM        REAPROVEITAMENTO</v>
          </cell>
          <cell r="D20" t="str">
            <v xml:space="preserve">m2    </v>
          </cell>
          <cell r="E20">
            <v>104.85649999999998</v>
          </cell>
          <cell r="F20">
            <v>4.3499999999999996</v>
          </cell>
          <cell r="G20">
            <v>5.44</v>
          </cell>
          <cell r="H20">
            <v>570.41999999999996</v>
          </cell>
        </row>
        <row r="21">
          <cell r="A21" t="str">
            <v>2.8</v>
          </cell>
          <cell r="B21">
            <v>85406</v>
          </cell>
          <cell r="C21" t="str">
            <v xml:space="preserve"> REMOCAO DE AZULEJO E SUBSTRATO DE ADERENCIA EM ARGAMASSA</v>
          </cell>
          <cell r="D21" t="str">
            <v>M2</v>
          </cell>
          <cell r="E21">
            <v>9.42</v>
          </cell>
          <cell r="F21">
            <v>20.74</v>
          </cell>
          <cell r="G21">
            <v>25.93</v>
          </cell>
          <cell r="H21">
            <v>244.26</v>
          </cell>
        </row>
        <row r="22">
          <cell r="A22" t="str">
            <v>2.9</v>
          </cell>
          <cell r="B22" t="str">
            <v>73802/001</v>
          </cell>
          <cell r="C22" t="str">
            <v>DEMOLICAO DE REVESTIMENTO DE ARGAMASSA DE CAL E AREIA</v>
          </cell>
          <cell r="D22" t="str">
            <v>M2</v>
          </cell>
          <cell r="E22">
            <v>56.3</v>
          </cell>
          <cell r="F22">
            <v>3.66</v>
          </cell>
          <cell r="G22">
            <v>4.58</v>
          </cell>
          <cell r="H22">
            <v>257.85000000000002</v>
          </cell>
        </row>
        <row r="23">
          <cell r="A23" t="str">
            <v>2.10</v>
          </cell>
          <cell r="B23">
            <v>72209</v>
          </cell>
          <cell r="C23" t="str">
            <v>CARGA MANUAL E REMOCAO E ENTULHO COM TRANSPORTE ATE 1KM EM CAMINHAO BASCULANTE 6M3</v>
          </cell>
          <cell r="D23" t="str">
            <v>M3</v>
          </cell>
          <cell r="E23">
            <v>97.848970000000008</v>
          </cell>
          <cell r="F23">
            <v>11.92</v>
          </cell>
          <cell r="G23">
            <v>14.9</v>
          </cell>
          <cell r="H23">
            <v>1457.95</v>
          </cell>
        </row>
        <row r="24">
          <cell r="A24">
            <v>3</v>
          </cell>
          <cell r="B24" t="str">
            <v>*</v>
          </cell>
          <cell r="C24" t="str">
            <v>MOVIMENTO DE TERRA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172.75</v>
          </cell>
        </row>
        <row r="25">
          <cell r="A25" t="str">
            <v>3.1</v>
          </cell>
          <cell r="B25">
            <v>73481</v>
          </cell>
          <cell r="C25" t="str">
            <v>ESCAVACAO MANUAL DE VALAS EM TERRA COMPACTA, PROF. DE 0 M &lt; H &lt;= 1 M</v>
          </cell>
          <cell r="D25" t="str">
            <v>M3</v>
          </cell>
          <cell r="E25">
            <v>5.7200000000000006</v>
          </cell>
          <cell r="F25">
            <v>18.670000000000002</v>
          </cell>
          <cell r="G25">
            <v>23.34</v>
          </cell>
          <cell r="H25">
            <v>133.5</v>
          </cell>
        </row>
        <row r="26">
          <cell r="A26" t="str">
            <v>3.2</v>
          </cell>
          <cell r="B26" t="str">
            <v>73964/006</v>
          </cell>
          <cell r="C26" t="str">
            <v>REATERRO MANUAL DE VALAS</v>
          </cell>
          <cell r="D26" t="str">
            <v>M3</v>
          </cell>
          <cell r="E26">
            <v>1.4300000000000002</v>
          </cell>
          <cell r="F26">
            <v>21.96</v>
          </cell>
          <cell r="G26">
            <v>27.45</v>
          </cell>
          <cell r="H26">
            <v>39.25</v>
          </cell>
        </row>
        <row r="27">
          <cell r="A27">
            <v>4</v>
          </cell>
          <cell r="B27" t="str">
            <v>*</v>
          </cell>
          <cell r="C27" t="str">
            <v>FUNDAÇÃO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2288.59</v>
          </cell>
        </row>
        <row r="28">
          <cell r="A28" t="str">
            <v>4.1</v>
          </cell>
          <cell r="B28" t="str">
            <v>74078/001</v>
          </cell>
          <cell r="C28" t="str">
            <v>AGULHAMENTO FUNDO DE VALAS C/MACO 30KG PEDRA-DE-MAO H=10CM</v>
          </cell>
          <cell r="D28" t="str">
            <v>M2</v>
          </cell>
          <cell r="E28">
            <v>3.0120000000000005</v>
          </cell>
          <cell r="F28">
            <v>17.46</v>
          </cell>
          <cell r="G28">
            <v>21.83</v>
          </cell>
          <cell r="H28">
            <v>65.75</v>
          </cell>
        </row>
        <row r="29">
          <cell r="A29" t="str">
            <v>4.2</v>
          </cell>
          <cell r="B29">
            <v>6045</v>
          </cell>
          <cell r="C29" t="str">
            <v>CONCRETO FCK=15MPA, PREPARO COM BETONEIRA, SEM LANCAMENTO</v>
          </cell>
          <cell r="D29" t="str">
            <v>M3</v>
          </cell>
          <cell r="E29">
            <v>0.19200000000000003</v>
          </cell>
          <cell r="F29">
            <v>291.64</v>
          </cell>
          <cell r="G29">
            <v>364.55</v>
          </cell>
          <cell r="H29">
            <v>69.989999999999995</v>
          </cell>
        </row>
        <row r="30">
          <cell r="A30" t="str">
            <v>4.3</v>
          </cell>
          <cell r="B30" t="str">
            <v>74157/004</v>
          </cell>
          <cell r="C30" t="str">
            <v>LANCAMENTO/APLICACAO MANUAL DE CONCRETO EM FUNDACOES</v>
          </cell>
          <cell r="D30" t="str">
            <v>M3</v>
          </cell>
          <cell r="E30">
            <v>0.19200000000000003</v>
          </cell>
          <cell r="F30">
            <v>17.829999999999998</v>
          </cell>
          <cell r="G30">
            <v>22.29</v>
          </cell>
          <cell r="H30">
            <v>4.28</v>
          </cell>
        </row>
        <row r="31">
          <cell r="A31" t="str">
            <v>4.4</v>
          </cell>
          <cell r="B31">
            <v>83519</v>
          </cell>
          <cell r="C31" t="str">
            <v>ALVENARIA EMBASAMENTO TIJOLO CERAMICO FURADO 10X20X20 CM</v>
          </cell>
          <cell r="D31" t="str">
            <v>M3</v>
          </cell>
          <cell r="E31">
            <v>2.008</v>
          </cell>
          <cell r="F31">
            <v>276.11</v>
          </cell>
          <cell r="G31">
            <v>345.14</v>
          </cell>
          <cell r="H31">
            <v>693.04</v>
          </cell>
        </row>
        <row r="32">
          <cell r="A32" t="str">
            <v>4.5</v>
          </cell>
          <cell r="B32" t="str">
            <v>73983/001</v>
          </cell>
          <cell r="C32" t="str">
            <v>CONCRETO FCK=15MPA, VIRADO EM BETONEIRA, SEM LANCAMENTO, COM IMPERMEABILIZANTE</v>
          </cell>
          <cell r="D32" t="str">
            <v>M3</v>
          </cell>
          <cell r="E32">
            <v>0.84</v>
          </cell>
          <cell r="F32">
            <v>319.95999999999998</v>
          </cell>
          <cell r="G32">
            <v>399.95</v>
          </cell>
          <cell r="H32">
            <v>335.96</v>
          </cell>
        </row>
        <row r="33">
          <cell r="A33" t="str">
            <v>4.6</v>
          </cell>
          <cell r="B33" t="str">
            <v>74157/003</v>
          </cell>
          <cell r="C33" t="str">
            <v>LANCAMENTO/APLICACAO MANUAL DE CONCRETO EM ESTRUTURAS</v>
          </cell>
          <cell r="D33" t="str">
            <v>M3</v>
          </cell>
          <cell r="E33">
            <v>0.84</v>
          </cell>
          <cell r="F33">
            <v>17.829999999999998</v>
          </cell>
          <cell r="G33">
            <v>22.29</v>
          </cell>
          <cell r="H33">
            <v>18.72</v>
          </cell>
        </row>
        <row r="34">
          <cell r="A34" t="str">
            <v>4.7</v>
          </cell>
          <cell r="B34">
            <v>73410</v>
          </cell>
          <cell r="C34" t="str">
            <v>FORMA PLANA P/VIGA, PILAR E PAREDE EM CHAPA RESINADA E= 10 MM.</v>
          </cell>
          <cell r="D34" t="str">
            <v>M2</v>
          </cell>
          <cell r="E34">
            <v>19.600000000000001</v>
          </cell>
          <cell r="F34">
            <v>44.06</v>
          </cell>
          <cell r="G34">
            <v>55.08</v>
          </cell>
          <cell r="H34">
            <v>1079.57</v>
          </cell>
        </row>
        <row r="35">
          <cell r="A35" t="str">
            <v>4.8</v>
          </cell>
          <cell r="B35" t="str">
            <v>74254/001</v>
          </cell>
          <cell r="C35" t="str">
            <v>ARMACAO ACO CA-50 DIAM.16,0 (5/8) À 25,0MM (1) - FORNECIMENTO/ CORTE(PERDA DE 10%) / DOBRA / COLOCAÇÃO.</v>
          </cell>
          <cell r="D35" t="str">
            <v>KG</v>
          </cell>
          <cell r="E35">
            <v>2.9316</v>
          </cell>
          <cell r="F35">
            <v>5.81</v>
          </cell>
          <cell r="G35">
            <v>7.26</v>
          </cell>
          <cell r="H35">
            <v>21.28</v>
          </cell>
        </row>
        <row r="36">
          <cell r="A36">
            <v>5</v>
          </cell>
          <cell r="B36" t="str">
            <v>*</v>
          </cell>
          <cell r="C36" t="str">
            <v>ESTRUTURA</v>
          </cell>
          <cell r="D36" t="str">
            <v>*</v>
          </cell>
          <cell r="E36" t="str">
            <v>*</v>
          </cell>
          <cell r="F36" t="str">
            <v>*</v>
          </cell>
          <cell r="G36" t="str">
            <v>*</v>
          </cell>
          <cell r="H36">
            <v>17609.87</v>
          </cell>
        </row>
        <row r="37">
          <cell r="A37" t="str">
            <v>5.1</v>
          </cell>
          <cell r="B37" t="str">
            <v>74254/001</v>
          </cell>
          <cell r="C37" t="str">
            <v>ARMACAO ACO CA-50 DIAM.16,0 (5/8) À 25,0MM (1) - FORNECIMENTO/ CORTE(PERDA DE 10%) / DOBRA / COLOCAÇÃO.</v>
          </cell>
          <cell r="D37" t="str">
            <v>KG</v>
          </cell>
          <cell r="E37">
            <v>18.249210000000001</v>
          </cell>
          <cell r="F37">
            <v>5.81</v>
          </cell>
          <cell r="G37">
            <v>7.26</v>
          </cell>
          <cell r="H37">
            <v>132.49</v>
          </cell>
        </row>
        <row r="38">
          <cell r="A38" t="str">
            <v>5.2</v>
          </cell>
          <cell r="B38">
            <v>73410</v>
          </cell>
          <cell r="C38" t="str">
            <v>FORMA PLANA P/VIGA, PILAR E PAREDE EM CHAPA RESINADA E= 10 MM.</v>
          </cell>
          <cell r="D38" t="str">
            <v>M2</v>
          </cell>
          <cell r="E38">
            <v>79.349999999999994</v>
          </cell>
          <cell r="F38">
            <v>44.06</v>
          </cell>
          <cell r="G38">
            <v>55.08</v>
          </cell>
          <cell r="H38">
            <v>4370.6000000000004</v>
          </cell>
        </row>
        <row r="39">
          <cell r="A39" t="str">
            <v>5.3</v>
          </cell>
          <cell r="B39">
            <v>73346</v>
          </cell>
          <cell r="C39" t="str">
            <v>CONCRETO ARMADO DOSADO 15 MPA INCL MAT P/ 1 M3 PREPARO CONF COMP 5845 COLOC CONF COMP 7090 14 M2 DE AREA MOLDADA FORMAS E ESCORAMENTO CONF COMPS 5306 E 5708 60 KG DE ACO CA-50 INC
MAO DE OBRA P/CORTE DOBRAGEM MONTAGEM E COLO</v>
          </cell>
          <cell r="D39" t="str">
            <v>M3</v>
          </cell>
          <cell r="E39">
            <v>5.2290000000000001</v>
          </cell>
          <cell r="F39">
            <v>1356.66</v>
          </cell>
          <cell r="G39">
            <v>1695.83</v>
          </cell>
          <cell r="H39">
            <v>8867.5</v>
          </cell>
        </row>
        <row r="40">
          <cell r="A40" t="str">
            <v>5.4</v>
          </cell>
          <cell r="B40" t="str">
            <v>73983/001</v>
          </cell>
          <cell r="C40" t="str">
            <v>CONCRETO FCK=15MPA, VIRADO EM BETONEIRA, SEM LANCAMENTO, COM IMPERMEABILIZANTE</v>
          </cell>
          <cell r="D40" t="str">
            <v>M3</v>
          </cell>
          <cell r="E40">
            <v>5.2290000000000001</v>
          </cell>
          <cell r="F40">
            <v>319.95999999999998</v>
          </cell>
          <cell r="G40">
            <v>399.95</v>
          </cell>
          <cell r="H40">
            <v>2091.34</v>
          </cell>
        </row>
        <row r="41">
          <cell r="A41" t="str">
            <v>5.5</v>
          </cell>
          <cell r="B41" t="str">
            <v>74202/001</v>
          </cell>
          <cell r="C41" t="str">
            <v>LAJE PRE-MOLDADA P/FORRO, SOBRECARGA 100KG/M2, VAOS ATE 3,50M/E=8CM, C/LAJOTAS E CAP.C/CONC FCK=20MPA, 3CM, INTER-EIXO 38CM, C/ESCORAMENTO (REAPR.3X) E FERRAGEM NEGATIVA</v>
          </cell>
          <cell r="D41" t="str">
            <v>M2</v>
          </cell>
          <cell r="E41">
            <v>27</v>
          </cell>
          <cell r="F41">
            <v>55</v>
          </cell>
          <cell r="G41">
            <v>68.75</v>
          </cell>
          <cell r="H41">
            <v>1856.25</v>
          </cell>
        </row>
        <row r="42">
          <cell r="A42" t="str">
            <v>5.6</v>
          </cell>
          <cell r="B42" t="str">
            <v>74200/001</v>
          </cell>
          <cell r="C42" t="str">
            <v>VERGA 10X10CM EM CONCRETO PRÉ-MOLDADO FCK=20MPA (PREPARO COM BETONEIRA) AÇO CA60, BITOLA FINA, INCLUSIVE FORMAS TABUA 3A.</v>
          </cell>
          <cell r="D42" t="str">
            <v>M</v>
          </cell>
          <cell r="E42">
            <v>20.200000000000003</v>
          </cell>
          <cell r="F42">
            <v>11.55</v>
          </cell>
          <cell r="G42">
            <v>14.44</v>
          </cell>
          <cell r="H42">
            <v>291.69</v>
          </cell>
        </row>
        <row r="43">
          <cell r="A43">
            <v>6</v>
          </cell>
          <cell r="B43" t="str">
            <v>*</v>
          </cell>
          <cell r="C43" t="str">
            <v>ALVENARIA</v>
          </cell>
          <cell r="D43" t="str">
            <v>*</v>
          </cell>
          <cell r="E43" t="str">
            <v>*</v>
          </cell>
          <cell r="F43" t="str">
            <v>*</v>
          </cell>
          <cell r="G43" t="str">
            <v>*</v>
          </cell>
          <cell r="H43">
            <v>30669.47</v>
          </cell>
        </row>
        <row r="44">
          <cell r="A44" t="str">
            <v>6.1</v>
          </cell>
          <cell r="B44" t="str">
            <v>73935/003</v>
          </cell>
          <cell r="C44" t="str">
            <v>ALVENARIA EM TIJOLO CERAMICO FURADO 9X9X19CM,1/2 VEZ (ESPESSURA 9 CM), ASSENTADO EM ARGAMASSA TRACO 1:4 (CIMENTO E AREIA MEDIA NAO PENEIRADA</v>
          </cell>
          <cell r="D44" t="str">
            <v>M2</v>
          </cell>
          <cell r="E44">
            <v>380.57000000000005</v>
          </cell>
          <cell r="F44">
            <v>38.14</v>
          </cell>
          <cell r="G44">
            <v>47.68</v>
          </cell>
          <cell r="H44">
            <v>18145.580000000002</v>
          </cell>
        </row>
        <row r="45">
          <cell r="A45" t="str">
            <v>6.2</v>
          </cell>
          <cell r="B45" t="str">
            <v>73937/002</v>
          </cell>
          <cell r="C45" t="str">
            <v>ALVENARIA ELEM VAZADO CONCRETO VENEZIANA 15X22X39CM 72A-NEO REX CIMENTO/AREIA 1:4</v>
          </cell>
          <cell r="D45" t="str">
            <v>M2</v>
          </cell>
          <cell r="E45">
            <v>34</v>
          </cell>
          <cell r="F45">
            <v>86.18</v>
          </cell>
          <cell r="G45">
            <v>107.73</v>
          </cell>
          <cell r="H45">
            <v>3662.82</v>
          </cell>
        </row>
        <row r="46">
          <cell r="A46" t="str">
            <v>6.3</v>
          </cell>
          <cell r="B46">
            <v>100022</v>
          </cell>
          <cell r="C46" t="str">
            <v>DIVISÓRIA EM GRANITO CINZA ANDORINHA, POLIDO NAS DUAS FACES, ESP.=2,0 cm, INCLUSIVE ASSENTAMENTO</v>
          </cell>
          <cell r="D46" t="str">
            <v xml:space="preserve">m2    </v>
          </cell>
          <cell r="E46">
            <v>19.079999999999998</v>
          </cell>
          <cell r="F46">
            <v>273.60000000000002</v>
          </cell>
          <cell r="G46">
            <v>342</v>
          </cell>
          <cell r="H46">
            <v>6525.36</v>
          </cell>
        </row>
        <row r="47">
          <cell r="A47" t="str">
            <v>6.4</v>
          </cell>
          <cell r="B47">
            <v>72133</v>
          </cell>
          <cell r="C47" t="str">
            <v>ALVENARIA EM TIJOLO CERAMICO MACICO 5X10X20CM 1 1/2 VEZ (ESPESSURA 30CM), ASSENTADO COM ARGAMASSA TRACO 1:2:8 (CIMENTO, CAL E AREIA)</v>
          </cell>
          <cell r="D47" t="str">
            <v>M2</v>
          </cell>
          <cell r="E47">
            <v>16.589999999999996</v>
          </cell>
          <cell r="F47">
            <v>112.63</v>
          </cell>
          <cell r="G47">
            <v>140.79</v>
          </cell>
          <cell r="H47">
            <v>2335.71</v>
          </cell>
        </row>
        <row r="48">
          <cell r="A48">
            <v>7</v>
          </cell>
          <cell r="B48" t="str">
            <v>*</v>
          </cell>
          <cell r="C48" t="str">
            <v>COBERTURA</v>
          </cell>
          <cell r="D48" t="str">
            <v>*</v>
          </cell>
          <cell r="E48" t="str">
            <v>*</v>
          </cell>
          <cell r="F48" t="str">
            <v>*</v>
          </cell>
          <cell r="G48" t="str">
            <v>*</v>
          </cell>
          <cell r="H48">
            <v>204290.06999999998</v>
          </cell>
        </row>
        <row r="49">
          <cell r="A49" t="str">
            <v>7.1</v>
          </cell>
          <cell r="B49" t="str">
            <v>73866/001</v>
          </cell>
          <cell r="C49" t="str">
            <v>ESTRUTURA PARA COBERTURA TIPO FINK, EM ALUMINIO ANODIZADO, VAO DE 20M, ESPACAMENTO DAS TESOURAS DE 5M ATE 6,5M</v>
          </cell>
          <cell r="D49" t="str">
            <v>M2</v>
          </cell>
          <cell r="E49">
            <v>363.32</v>
          </cell>
          <cell r="F49">
            <v>370.39</v>
          </cell>
          <cell r="G49">
            <v>462.99</v>
          </cell>
          <cell r="H49">
            <v>168213.53</v>
          </cell>
        </row>
        <row r="50">
          <cell r="A50" t="str">
            <v>7.2</v>
          </cell>
          <cell r="B50">
            <v>84039</v>
          </cell>
          <cell r="C50" t="str">
            <v>COBERTURA COM TELHA ONDULADA DE ALUMINIO, ESPESSURA DE 7 MM</v>
          </cell>
          <cell r="D50" t="str">
            <v>M2</v>
          </cell>
          <cell r="E50">
            <v>363.32</v>
          </cell>
          <cell r="F50">
            <v>72.53</v>
          </cell>
          <cell r="G50">
            <v>90.66</v>
          </cell>
          <cell r="H50">
            <v>32938.589999999997</v>
          </cell>
        </row>
        <row r="51">
          <cell r="A51" t="str">
            <v>7.3</v>
          </cell>
          <cell r="B51">
            <v>72105</v>
          </cell>
          <cell r="C51" t="str">
            <v>CALHA EM CHAPA DE ACO GALVANIZADO NUMERO 24, DESENVOLVIMENTO DE 50CM</v>
          </cell>
          <cell r="D51" t="str">
            <v>M</v>
          </cell>
          <cell r="E51">
            <v>58.6</v>
          </cell>
          <cell r="F51">
            <v>35.590000000000003</v>
          </cell>
          <cell r="G51">
            <v>44.49</v>
          </cell>
          <cell r="H51">
            <v>2607.11</v>
          </cell>
        </row>
        <row r="52">
          <cell r="A52" t="str">
            <v>7.4</v>
          </cell>
          <cell r="B52">
            <v>72107</v>
          </cell>
          <cell r="C52" t="str">
            <v>RUFO EM CHAPA DE ACO GALVANIZADO NUMERO 24, DESENVOLVIMENTO DE 25CM</v>
          </cell>
          <cell r="D52" t="str">
            <v>M</v>
          </cell>
          <cell r="E52">
            <v>23</v>
          </cell>
          <cell r="F52">
            <v>18.46</v>
          </cell>
          <cell r="G52">
            <v>23.08</v>
          </cell>
          <cell r="H52">
            <v>530.84</v>
          </cell>
        </row>
        <row r="53">
          <cell r="A53">
            <v>8</v>
          </cell>
          <cell r="B53" t="str">
            <v>*</v>
          </cell>
          <cell r="C53" t="str">
            <v>INSTALAÇÕES ELÉTRICAS</v>
          </cell>
          <cell r="D53" t="str">
            <v>*</v>
          </cell>
          <cell r="E53" t="str">
            <v>*</v>
          </cell>
          <cell r="F53" t="str">
            <v>*</v>
          </cell>
          <cell r="G53" t="str">
            <v>*</v>
          </cell>
          <cell r="H53">
            <v>13054.630000000001</v>
          </cell>
        </row>
        <row r="54">
          <cell r="A54" t="str">
            <v>8.1</v>
          </cell>
          <cell r="B54">
            <v>83388</v>
          </cell>
          <cell r="C54" t="str">
            <v>CAIXA DE PASSAGEM PVC 3" OCTOGONAL</v>
          </cell>
          <cell r="D54" t="str">
            <v xml:space="preserve">un    </v>
          </cell>
          <cell r="E54">
            <v>30</v>
          </cell>
          <cell r="F54">
            <v>7.41</v>
          </cell>
          <cell r="G54">
            <v>9.26</v>
          </cell>
          <cell r="H54">
            <v>277.8</v>
          </cell>
        </row>
        <row r="55">
          <cell r="A55" t="str">
            <v>8.2</v>
          </cell>
          <cell r="B55">
            <v>83387</v>
          </cell>
          <cell r="C55" t="str">
            <v>CAIXA DE PASSAGEM PVC 4X2" - FORNECIMENTO E INSTALACAO</v>
          </cell>
          <cell r="D55" t="str">
            <v xml:space="preserve">un    </v>
          </cell>
          <cell r="E55">
            <v>54</v>
          </cell>
          <cell r="F55">
            <v>4.58</v>
          </cell>
          <cell r="G55">
            <v>5.73</v>
          </cell>
          <cell r="H55">
            <v>309.42</v>
          </cell>
        </row>
        <row r="56">
          <cell r="A56" t="str">
            <v>8.3</v>
          </cell>
          <cell r="B56" t="str">
            <v>73953/006</v>
          </cell>
          <cell r="C56" t="str">
            <v>LUMINARIA TIPO CALHA, DE SOBREPOR, COM REATOR DE PARTIDA RAPIDA E LAMPADA FLUORESCENTE 2X40W, COMPLETA, FORNECIMENTO E INSTALACAO</v>
          </cell>
          <cell r="D56" t="str">
            <v xml:space="preserve">un    </v>
          </cell>
          <cell r="E56">
            <v>22</v>
          </cell>
          <cell r="F56">
            <v>71.56</v>
          </cell>
          <cell r="G56">
            <v>89.45</v>
          </cell>
          <cell r="H56">
            <v>1967.9</v>
          </cell>
        </row>
        <row r="57">
          <cell r="A57" t="str">
            <v>8.4</v>
          </cell>
          <cell r="B57" t="str">
            <v>74082/001</v>
          </cell>
          <cell r="C57" t="str">
            <v xml:space="preserve"> REFLETOR REDONDO EM ALUMINIO COM SUPORTE E ALCA REGULAVEL PARA FIXACAO, COM LAMPADA VAPOR DE MERCURIO 250W</v>
          </cell>
          <cell r="D57" t="str">
            <v xml:space="preserve">un    </v>
          </cell>
          <cell r="E57">
            <v>7</v>
          </cell>
          <cell r="F57">
            <v>155.18</v>
          </cell>
          <cell r="G57">
            <v>193.98</v>
          </cell>
          <cell r="H57">
            <v>1357.86</v>
          </cell>
        </row>
        <row r="58">
          <cell r="A58" t="str">
            <v>8.5</v>
          </cell>
          <cell r="B58">
            <v>83476</v>
          </cell>
          <cell r="C58" t="str">
            <v xml:space="preserve"> LUMINARIA A PROVA DE GASES E TEMPO PARA LAMPADA INCANDESCENTE, MISTA OU VAPOR DE MERCURIO C/ LAMPADA INCANDESCENTE DE 100W</v>
          </cell>
          <cell r="D58" t="str">
            <v xml:space="preserve">un    </v>
          </cell>
          <cell r="E58">
            <v>24</v>
          </cell>
          <cell r="F58">
            <v>87.67</v>
          </cell>
          <cell r="G58">
            <v>109.59</v>
          </cell>
          <cell r="H58">
            <v>2630.16</v>
          </cell>
        </row>
        <row r="59">
          <cell r="A59" t="str">
            <v>8.6</v>
          </cell>
          <cell r="B59">
            <v>72331</v>
          </cell>
          <cell r="C59" t="str">
            <v>INTERRUPTOR SIMPLES DE EMBUTIR 10A/250V 1 TECLA, SEM PLACA - FORNECIMENTO E INSTALACAO</v>
          </cell>
          <cell r="D59" t="str">
            <v xml:space="preserve">un    </v>
          </cell>
          <cell r="E59">
            <v>4</v>
          </cell>
          <cell r="F59">
            <v>6.8</v>
          </cell>
          <cell r="G59">
            <v>8.5</v>
          </cell>
          <cell r="H59">
            <v>34</v>
          </cell>
        </row>
        <row r="60">
          <cell r="A60" t="str">
            <v>8.7</v>
          </cell>
          <cell r="B60">
            <v>72332</v>
          </cell>
          <cell r="C60" t="str">
            <v xml:space="preserve"> INTERRUPTOR SIMPLES DE EMBUTIR 10A/250V 2 TECLAS, COM PLACA - FORNECIMENTO E INSTALACAO</v>
          </cell>
          <cell r="D60" t="str">
            <v xml:space="preserve">un    </v>
          </cell>
          <cell r="E60">
            <v>2</v>
          </cell>
          <cell r="F60">
            <v>13.14</v>
          </cell>
          <cell r="G60">
            <v>16.43</v>
          </cell>
          <cell r="H60">
            <v>32.86</v>
          </cell>
        </row>
        <row r="61">
          <cell r="A61" t="str">
            <v>8.8</v>
          </cell>
          <cell r="B61">
            <v>83466</v>
          </cell>
          <cell r="C61" t="str">
            <v>INTERRUPTOR SIMPLES COM 1 TOMADA UNIVERSAL CONJUGADOS COM PLACA - FORNECIMENTO E INSTALACAO</v>
          </cell>
          <cell r="D61" t="str">
            <v xml:space="preserve">un    </v>
          </cell>
          <cell r="E61">
            <v>12</v>
          </cell>
          <cell r="F61">
            <v>15.3</v>
          </cell>
          <cell r="G61">
            <v>19.13</v>
          </cell>
          <cell r="H61">
            <v>229.56</v>
          </cell>
        </row>
        <row r="62">
          <cell r="A62" t="str">
            <v>8.9</v>
          </cell>
          <cell r="B62">
            <v>83540</v>
          </cell>
          <cell r="C62" t="str">
            <v>TOMADA DE EMBUTIR 2P+T 10A/250V C/ PLACA - FORNECIMENTO E INSTALACAO</v>
          </cell>
          <cell r="D62" t="str">
            <v xml:space="preserve">un    </v>
          </cell>
          <cell r="E62">
            <v>50</v>
          </cell>
          <cell r="F62">
            <v>8.4</v>
          </cell>
          <cell r="G62">
            <v>10.5</v>
          </cell>
          <cell r="H62">
            <v>525</v>
          </cell>
        </row>
        <row r="63">
          <cell r="A63" t="str">
            <v>8.10</v>
          </cell>
          <cell r="B63">
            <v>83566</v>
          </cell>
          <cell r="C63" t="str">
            <v>TOMADA DE EMBUTIR 2P+T 20A/250V C/ PLACA - FORNECIMENTO E INSTALACAO</v>
          </cell>
          <cell r="D63" t="str">
            <v xml:space="preserve">un    </v>
          </cell>
          <cell r="E63">
            <v>4</v>
          </cell>
          <cell r="F63">
            <v>14.43</v>
          </cell>
          <cell r="G63">
            <v>18.04</v>
          </cell>
          <cell r="H63">
            <v>72.16</v>
          </cell>
        </row>
        <row r="64">
          <cell r="A64" t="str">
            <v>8.11</v>
          </cell>
          <cell r="B64">
            <v>84402</v>
          </cell>
          <cell r="C64" t="str">
            <v xml:space="preserve"> QUADRO DE DISTRIBUICAO DE ENERGIA P/ 6 DISJUNTORES TERMOMAGNETICOS MONOPOLARES SEM BARRAMENTO, DE EMBUTIR, EM CHAPA METALICA - FORNECIMENTO E INSTALACAO</v>
          </cell>
          <cell r="D64" t="e">
            <v>#N/A</v>
          </cell>
          <cell r="E64">
            <v>3</v>
          </cell>
          <cell r="F64">
            <v>45.16</v>
          </cell>
          <cell r="G64">
            <v>56.45</v>
          </cell>
          <cell r="H64">
            <v>169.35</v>
          </cell>
        </row>
        <row r="65">
          <cell r="A65" t="str">
            <v>8.12</v>
          </cell>
          <cell r="B65" t="str">
            <v>74130/001</v>
          </cell>
          <cell r="C65" t="str">
            <v>DISJUNTOR TERMOMAGNETICO MONOPOLAR PADRAO NEMA (AMERICANO) 10 A 30A 240V, FORNECIMENTO E INSTALACAO</v>
          </cell>
          <cell r="D65" t="str">
            <v xml:space="preserve">un    </v>
          </cell>
          <cell r="E65">
            <v>16</v>
          </cell>
          <cell r="F65">
            <v>9.2100000000000009</v>
          </cell>
          <cell r="G65">
            <v>11.51</v>
          </cell>
          <cell r="H65">
            <v>184.16</v>
          </cell>
        </row>
        <row r="66">
          <cell r="A66" t="str">
            <v>8.13</v>
          </cell>
          <cell r="B66">
            <v>83407</v>
          </cell>
          <cell r="C66" t="str">
            <v>ELETRODUTO DE PVC RIGIDO ROSCAVEL DN 32MM (1 1/4") INCL CONEXOES, FORNECIMENTO E INSTALACAO</v>
          </cell>
          <cell r="D66" t="str">
            <v>M</v>
          </cell>
          <cell r="E66">
            <v>120</v>
          </cell>
          <cell r="F66">
            <v>13.63</v>
          </cell>
          <cell r="G66">
            <v>17.04</v>
          </cell>
          <cell r="H66">
            <v>2044.8</v>
          </cell>
        </row>
        <row r="67">
          <cell r="A67" t="str">
            <v>8.14</v>
          </cell>
          <cell r="B67">
            <v>55865</v>
          </cell>
          <cell r="C67" t="str">
            <v>ELETRODUTO DE PVC RIGIDO ROSCAVEL DN 40MM (1 1/2") INCL CONEXOES, FORNECIMENTO E INSTALACAO</v>
          </cell>
          <cell r="D67" t="str">
            <v>M</v>
          </cell>
          <cell r="E67">
            <v>120</v>
          </cell>
          <cell r="F67">
            <v>14.85</v>
          </cell>
          <cell r="G67">
            <v>18.559999999999999</v>
          </cell>
          <cell r="H67">
            <v>2227.1999999999998</v>
          </cell>
        </row>
        <row r="68">
          <cell r="A68" t="str">
            <v>8.15</v>
          </cell>
          <cell r="B68">
            <v>83417</v>
          </cell>
          <cell r="C68" t="str">
            <v>CABO DE COBRE ISOLAMENTO TERMOPLASTICO 0,6/1KV 2,5MM2 ANTI-CHAMA - FORNECIMENTO E INSTALACAO</v>
          </cell>
          <cell r="D68" t="str">
            <v>M</v>
          </cell>
          <cell r="E68">
            <v>120</v>
          </cell>
          <cell r="F68">
            <v>2.65</v>
          </cell>
          <cell r="G68">
            <v>3.31</v>
          </cell>
          <cell r="H68">
            <v>397.2</v>
          </cell>
        </row>
        <row r="69">
          <cell r="A69" t="str">
            <v>8.16</v>
          </cell>
          <cell r="B69">
            <v>83418</v>
          </cell>
          <cell r="C69" t="str">
            <v>CABO DE COBRE ISOLAMENTO TERMOPLASTICO 0,6/1KV 4MM2 ANTI-CHAMA - FORNECIMENTO E INSTALACAO</v>
          </cell>
          <cell r="D69" t="str">
            <v>M</v>
          </cell>
          <cell r="E69">
            <v>120</v>
          </cell>
          <cell r="F69">
            <v>3.97</v>
          </cell>
          <cell r="G69">
            <v>4.96</v>
          </cell>
          <cell r="H69">
            <v>595.20000000000005</v>
          </cell>
        </row>
        <row r="70">
          <cell r="A70">
            <v>9</v>
          </cell>
          <cell r="B70" t="str">
            <v>*</v>
          </cell>
          <cell r="C70" t="str">
            <v>INSTALAÇÕES HIDROSSANITÁRIAS</v>
          </cell>
          <cell r="D70" t="str">
            <v>*</v>
          </cell>
          <cell r="E70" t="str">
            <v>*</v>
          </cell>
          <cell r="F70" t="str">
            <v>*</v>
          </cell>
          <cell r="G70" t="str">
            <v>*</v>
          </cell>
          <cell r="H70">
            <v>19168.229999999996</v>
          </cell>
        </row>
        <row r="71">
          <cell r="A71" t="str">
            <v>9.1</v>
          </cell>
          <cell r="B71" t="str">
            <v>75030/001</v>
          </cell>
          <cell r="C71" t="str">
            <v>TUBO PVC SOLDAVEL AGUA FRIA DN 25MM, INCLUSIVE CONEXOES - FORNECIMENTO E INSTALACAO</v>
          </cell>
          <cell r="D71" t="str">
            <v>M</v>
          </cell>
          <cell r="E71">
            <v>24</v>
          </cell>
          <cell r="F71">
            <v>11.65</v>
          </cell>
          <cell r="G71">
            <v>14.56</v>
          </cell>
          <cell r="H71">
            <v>349.44</v>
          </cell>
        </row>
        <row r="72">
          <cell r="A72" t="str">
            <v>9.2</v>
          </cell>
          <cell r="B72" t="str">
            <v>75030/002</v>
          </cell>
          <cell r="C72" t="str">
            <v>TUBO PVC SOLDAVEL AGUA FRIA DN 32MM, INCLUSIVE CONEXOES - FORNECIMENTO E INSTALACAO</v>
          </cell>
          <cell r="D72" t="str">
            <v>M</v>
          </cell>
          <cell r="E72">
            <v>16</v>
          </cell>
          <cell r="F72">
            <v>16.96</v>
          </cell>
          <cell r="G72">
            <v>21.2</v>
          </cell>
          <cell r="H72">
            <v>339.2</v>
          </cell>
        </row>
        <row r="73">
          <cell r="A73" t="str">
            <v>9.3</v>
          </cell>
          <cell r="B73" t="str">
            <v>74165/001</v>
          </cell>
          <cell r="C73" t="str">
            <v>TUBO PVC ESGOTO JS PREDIAL DN 40MM, INCLUSIVE CONEXOES - FORNECIMENTO E INSTALACAO</v>
          </cell>
          <cell r="D73" t="str">
            <v>M</v>
          </cell>
          <cell r="E73">
            <v>6</v>
          </cell>
          <cell r="F73">
            <v>16.73</v>
          </cell>
          <cell r="G73">
            <v>20.91</v>
          </cell>
          <cell r="H73">
            <v>125.46</v>
          </cell>
        </row>
        <row r="74">
          <cell r="A74" t="str">
            <v>9.4</v>
          </cell>
          <cell r="B74" t="str">
            <v>74165/004</v>
          </cell>
          <cell r="C74" t="str">
            <v>TUBO PVC ESGOTO PREDIAL DN 100MM, INCLUSIVE CONEXOES - FORNECIMENTO E INSTALACAO</v>
          </cell>
          <cell r="D74" t="str">
            <v>M</v>
          </cell>
          <cell r="E74">
            <v>60</v>
          </cell>
          <cell r="F74">
            <v>33.549999999999997</v>
          </cell>
          <cell r="G74">
            <v>41.94</v>
          </cell>
          <cell r="H74">
            <v>2516.4</v>
          </cell>
        </row>
        <row r="75">
          <cell r="A75" t="str">
            <v>9.5</v>
          </cell>
          <cell r="B75" t="str">
            <v>74176/001</v>
          </cell>
          <cell r="C75" t="str">
            <v>REGISTRO GAVETA 3/4" COM CANOPLA ACABAMENTO CROMADO SIMPLES - FORNECIMENTO E INSTALACAO</v>
          </cell>
          <cell r="D75" t="str">
            <v xml:space="preserve">un    </v>
          </cell>
          <cell r="E75">
            <v>2</v>
          </cell>
          <cell r="F75">
            <v>57.21</v>
          </cell>
          <cell r="G75">
            <v>71.510000000000005</v>
          </cell>
          <cell r="H75">
            <v>143.02000000000001</v>
          </cell>
        </row>
        <row r="76">
          <cell r="A76" t="str">
            <v>9.6</v>
          </cell>
          <cell r="B76">
            <v>72684</v>
          </cell>
          <cell r="C76" t="str">
            <v>RALO SECO DE PVC 100X100MM SIMPLES - FORNECIMENTO E INSTALACAO</v>
          </cell>
          <cell r="D76" t="str">
            <v xml:space="preserve">un    </v>
          </cell>
          <cell r="E76">
            <v>14</v>
          </cell>
          <cell r="F76">
            <v>12.47</v>
          </cell>
          <cell r="G76">
            <v>15.59</v>
          </cell>
          <cell r="H76">
            <v>218.26</v>
          </cell>
        </row>
        <row r="77">
          <cell r="A77" t="str">
            <v>9.7</v>
          </cell>
          <cell r="B77" t="str">
            <v>COMP</v>
          </cell>
          <cell r="C77" t="str">
            <v>BARRA  DE  APOIO  RETA,  60cm,  Ø  32mm, AÇO INOX AISI  304,  ACABAMENTO  POLIDO, PARA  PNE  (Portadores  de  Necessidades Especiais)</v>
          </cell>
          <cell r="D77" t="str">
            <v xml:space="preserve">un    </v>
          </cell>
          <cell r="E77">
            <v>4</v>
          </cell>
          <cell r="F77">
            <v>152.93</v>
          </cell>
          <cell r="G77">
            <v>191.16</v>
          </cell>
          <cell r="H77">
            <v>764.64</v>
          </cell>
        </row>
        <row r="78">
          <cell r="A78" t="str">
            <v>9.8</v>
          </cell>
          <cell r="B78" t="str">
            <v>74193/001</v>
          </cell>
          <cell r="C78" t="str">
            <v xml:space="preserve"> VASO SANITARIO COM CAIXA DE DESCARGA ACOPLADA - LOUCA BRANCA</v>
          </cell>
          <cell r="D78" t="str">
            <v xml:space="preserve">un    </v>
          </cell>
          <cell r="E78">
            <v>4</v>
          </cell>
          <cell r="F78">
            <v>247.79</v>
          </cell>
          <cell r="G78">
            <v>309.74</v>
          </cell>
          <cell r="H78">
            <v>1238.96</v>
          </cell>
        </row>
        <row r="79">
          <cell r="A79" t="str">
            <v>9.9</v>
          </cell>
          <cell r="B79" t="str">
            <v>74230/001</v>
          </cell>
          <cell r="C79" t="str">
            <v xml:space="preserve"> ASSENTO PARA VASO SANITARIO DE PLASTICO PADRAO POPULAR - FORNECIMENTO E INSTALACAO</v>
          </cell>
          <cell r="D79" t="str">
            <v xml:space="preserve">un    </v>
          </cell>
          <cell r="E79">
            <v>4</v>
          </cell>
          <cell r="F79">
            <v>17.2</v>
          </cell>
          <cell r="G79">
            <v>21.5</v>
          </cell>
          <cell r="H79">
            <v>86</v>
          </cell>
        </row>
        <row r="80">
          <cell r="A80" t="str">
            <v>9.10</v>
          </cell>
          <cell r="B80" t="str">
            <v>COMP.02</v>
          </cell>
          <cell r="C80" t="str">
            <v xml:space="preserve"> VASO SANITARIO COM CAIXA DE DESCARGA ACOPLADA - LOUCA BRANCA P/ DEFICIENTE</v>
          </cell>
          <cell r="D80" t="str">
            <v xml:space="preserve">un    </v>
          </cell>
          <cell r="E80">
            <v>2</v>
          </cell>
          <cell r="F80">
            <v>348.61</v>
          </cell>
          <cell r="G80">
            <v>435.76</v>
          </cell>
          <cell r="H80">
            <v>871.52</v>
          </cell>
        </row>
        <row r="81">
          <cell r="A81" t="str">
            <v>9.11</v>
          </cell>
          <cell r="B81" t="str">
            <v>COMP</v>
          </cell>
          <cell r="C81" t="str">
            <v>ASSENTO SANITARIO PARA BACIA DE DEFICIENTE</v>
          </cell>
          <cell r="D81" t="str">
            <v xml:space="preserve">un    </v>
          </cell>
          <cell r="E81">
            <v>2</v>
          </cell>
          <cell r="F81">
            <v>92.3</v>
          </cell>
          <cell r="G81">
            <v>115.38</v>
          </cell>
          <cell r="H81">
            <v>230.76</v>
          </cell>
        </row>
        <row r="82">
          <cell r="A82" t="str">
            <v>9.12</v>
          </cell>
          <cell r="B82" t="str">
            <v>74126/001</v>
          </cell>
          <cell r="C82" t="str">
            <v xml:space="preserve"> GRANITO CINZA POLIDO PARA BANCADA E=2,5 CM, LARGURA 60CM - FORNECIMENTO E INSTALACAO</v>
          </cell>
          <cell r="D82" t="str">
            <v>m</v>
          </cell>
          <cell r="E82">
            <v>7.8100000000000005</v>
          </cell>
          <cell r="F82">
            <v>162.88999999999999</v>
          </cell>
          <cell r="G82">
            <v>203.61</v>
          </cell>
          <cell r="H82">
            <v>1590.19</v>
          </cell>
        </row>
        <row r="83">
          <cell r="A83" t="str">
            <v>9.13</v>
          </cell>
          <cell r="B83" t="str">
            <v>73911/001</v>
          </cell>
          <cell r="C83" t="str">
            <v>CUBA ACO INOXIDAVEL 40,0X34,0X11,5 CM, COM SIFAO EM METAL CROMADO 1.1/2X1.1/2", VALVULA EM METAL CROMADO TIPO AMERICANA 3.1/2"X1.1/2" PARA PIA - FORNECIMENTO E INSTALACAO</v>
          </cell>
          <cell r="D83" t="str">
            <v xml:space="preserve">un    </v>
          </cell>
          <cell r="E83">
            <v>10</v>
          </cell>
          <cell r="F83">
            <v>163.76</v>
          </cell>
          <cell r="G83">
            <v>204.7</v>
          </cell>
          <cell r="H83">
            <v>2047</v>
          </cell>
        </row>
        <row r="84">
          <cell r="A84" t="str">
            <v>9.14</v>
          </cell>
          <cell r="B84">
            <v>85097</v>
          </cell>
          <cell r="C84" t="str">
            <v xml:space="preserve"> CUBA DE EMBUTIR, EM LOUCA, TIPO OVAL BRANCA, SEM COMPLEMENTOS, PADRAO MEDIO</v>
          </cell>
          <cell r="D84" t="str">
            <v xml:space="preserve">un    </v>
          </cell>
          <cell r="E84">
            <v>6</v>
          </cell>
          <cell r="F84">
            <v>64.64</v>
          </cell>
          <cell r="G84">
            <v>80.8</v>
          </cell>
          <cell r="H84">
            <v>484.8</v>
          </cell>
        </row>
        <row r="85">
          <cell r="A85" t="str">
            <v>9.15</v>
          </cell>
          <cell r="B85" t="str">
            <v xml:space="preserve">73951/001 </v>
          </cell>
          <cell r="C85" t="str">
            <v>SIFAO PLASTICO PARA LAVATORIO OU PIA TIPO COPO 1.1/4" - FORNECIMENTO E INSTALACAO</v>
          </cell>
          <cell r="D85" t="str">
            <v xml:space="preserve">un    </v>
          </cell>
          <cell r="E85">
            <v>6</v>
          </cell>
          <cell r="F85">
            <v>16.62</v>
          </cell>
          <cell r="G85">
            <v>20.78</v>
          </cell>
          <cell r="H85">
            <v>124.68</v>
          </cell>
        </row>
        <row r="86">
          <cell r="A86" t="str">
            <v>9.16</v>
          </cell>
          <cell r="B86">
            <v>85098</v>
          </cell>
          <cell r="C86" t="str">
            <v>ENGATE PVC FLEXIVEL - FORNECIMENTO E INSTALACAO</v>
          </cell>
          <cell r="D86" t="str">
            <v xml:space="preserve">un    </v>
          </cell>
          <cell r="E86">
            <v>12</v>
          </cell>
          <cell r="F86">
            <v>5.66</v>
          </cell>
          <cell r="G86">
            <v>7.08</v>
          </cell>
          <cell r="H86">
            <v>84.96</v>
          </cell>
        </row>
        <row r="87">
          <cell r="A87" t="str">
            <v>9.17</v>
          </cell>
          <cell r="B87" t="str">
            <v>73949/005</v>
          </cell>
          <cell r="C87" t="str">
            <v>TORNEIRA CROMADA 1/2" OU 3/4" DE BANCADA PARA LAVATORIO, PADRAO POPULAR COM ENGATE FLEXIVEL EM METAL CROMADO 1/2"X30CM- FORNECIMENTO E INSTALACAO</v>
          </cell>
          <cell r="D87" t="str">
            <v xml:space="preserve">un    </v>
          </cell>
          <cell r="E87">
            <v>6</v>
          </cell>
          <cell r="F87">
            <v>55.38</v>
          </cell>
          <cell r="G87">
            <v>69.23</v>
          </cell>
          <cell r="H87">
            <v>415.38</v>
          </cell>
        </row>
        <row r="88">
          <cell r="A88" t="str">
            <v>9.18</v>
          </cell>
          <cell r="B88" t="str">
            <v>73949/002</v>
          </cell>
          <cell r="C88" t="str">
            <v xml:space="preserve"> TORNEIRA CROMADA LONGA 1/2" OU 3/4" DE PAREDE PARA PIA, PADRAO POPULAR - FORNECIMENTO E INSTALACAO</v>
          </cell>
          <cell r="D88" t="str">
            <v xml:space="preserve">un    </v>
          </cell>
          <cell r="E88">
            <v>10</v>
          </cell>
          <cell r="F88">
            <v>33.79</v>
          </cell>
          <cell r="G88">
            <v>42.24</v>
          </cell>
          <cell r="H88">
            <v>422.4</v>
          </cell>
        </row>
        <row r="89">
          <cell r="A89" t="str">
            <v>9.19</v>
          </cell>
          <cell r="B89" t="str">
            <v>74234/001</v>
          </cell>
          <cell r="C89" t="str">
            <v xml:space="preserve"> MICTORIO SIFONADO DE LOUCA BRANCA COM PERTENCES, COM REGISTRO DE PRESSAO 1/2" COM CANOPLA CROMADA ACABAMENTO SIMPLES E CONJUNTO PARA FIXACAO - FORNECIMENTO E INSTALACAO</v>
          </cell>
          <cell r="D89" t="str">
            <v xml:space="preserve">un    </v>
          </cell>
          <cell r="E89">
            <v>2</v>
          </cell>
          <cell r="F89">
            <v>237.49</v>
          </cell>
          <cell r="G89">
            <v>296.86</v>
          </cell>
          <cell r="H89">
            <v>593.72</v>
          </cell>
        </row>
        <row r="90">
          <cell r="A90" t="str">
            <v>9.20</v>
          </cell>
          <cell r="B90" t="str">
            <v>COMP</v>
          </cell>
          <cell r="C90" t="str">
            <v>PORTA SABÃO LÍQUIDO  EM  ABS,  INCLUSIVE FIXAÇÃO</v>
          </cell>
          <cell r="D90" t="str">
            <v xml:space="preserve">un    </v>
          </cell>
          <cell r="E90">
            <v>2</v>
          </cell>
          <cell r="F90">
            <v>33.03</v>
          </cell>
          <cell r="G90">
            <v>41.29</v>
          </cell>
          <cell r="H90">
            <v>82.58</v>
          </cell>
        </row>
        <row r="91">
          <cell r="A91" t="str">
            <v>9.21</v>
          </cell>
          <cell r="B91" t="str">
            <v>COMP</v>
          </cell>
          <cell r="C91" t="str">
            <v>PORTA   PAPEL    HIGIÊNICO    EM    ABS, INCLUSIVE FIXAÇÃO</v>
          </cell>
          <cell r="D91" t="str">
            <v xml:space="preserve">un    </v>
          </cell>
          <cell r="E91">
            <v>6</v>
          </cell>
          <cell r="F91">
            <v>41.29</v>
          </cell>
          <cell r="G91">
            <v>51.61</v>
          </cell>
          <cell r="H91">
            <v>309.66000000000003</v>
          </cell>
        </row>
        <row r="92">
          <cell r="A92" t="str">
            <v>9.22</v>
          </cell>
          <cell r="B92" t="str">
            <v>COMP</v>
          </cell>
          <cell r="C92" t="str">
            <v>PORTA PAPEL TOALHA EM ABS INCLUSIVE FIXAÇÃO</v>
          </cell>
          <cell r="D92" t="str">
            <v xml:space="preserve">un    </v>
          </cell>
          <cell r="E92">
            <v>2</v>
          </cell>
          <cell r="F92">
            <v>50.09</v>
          </cell>
          <cell r="G92">
            <v>62.61</v>
          </cell>
          <cell r="H92">
            <v>125.22</v>
          </cell>
        </row>
        <row r="93">
          <cell r="A93" t="str">
            <v>9.23</v>
          </cell>
          <cell r="B93" t="str">
            <v>74104/001</v>
          </cell>
          <cell r="C93" t="str">
            <v>CAIXA DE INSPEÇÃO EM ALVENARIA DE TIJOLO MACIÇO 60X60X60CM, REVESTIDA INTERNAMENTO COM BARRA LISA (CIMENTO E AREIA, TRAÇO 1:4) E=2,0CM, COM
TAMPA PRÉ-MOLDADA DE CONCRETO E FUNDO DE CONCRETO 15MPA TIPO C - ESCAVAÇÃO E CONFECÇÃO</v>
          </cell>
          <cell r="D93" t="str">
            <v xml:space="preserve">un    </v>
          </cell>
          <cell r="E93">
            <v>2</v>
          </cell>
          <cell r="F93">
            <v>88.26</v>
          </cell>
          <cell r="G93">
            <v>110.33</v>
          </cell>
          <cell r="H93">
            <v>220.66</v>
          </cell>
        </row>
        <row r="94">
          <cell r="A94" t="str">
            <v>9.24</v>
          </cell>
          <cell r="B94" t="str">
            <v>COMP</v>
          </cell>
          <cell r="C94" t="str">
            <v>CAIXA  D´ÁGUA  EM  FIBRA  DE  VIDRO   OU POLIETILENO, CAP.=5.000  L,  COM  TAMPA, INCLUSIVE ACESSÓRIOS</v>
          </cell>
          <cell r="D94" t="str">
            <v xml:space="preserve">un    </v>
          </cell>
          <cell r="E94">
            <v>2</v>
          </cell>
          <cell r="F94">
            <v>2030.61</v>
          </cell>
          <cell r="G94">
            <v>2538.2600000000002</v>
          </cell>
          <cell r="H94">
            <v>5076.5200000000004</v>
          </cell>
        </row>
        <row r="95">
          <cell r="A95" t="str">
            <v>9.25</v>
          </cell>
          <cell r="B95" t="str">
            <v>74051/002</v>
          </cell>
          <cell r="C95" t="str">
            <v>CAIXA DE GORDURA SIMPLES EM CONCRETO PRE-MOLDADO DN 40MM COM TAMPA - FORNECIMENTO E INSTALACAO</v>
          </cell>
          <cell r="D95" t="str">
            <v xml:space="preserve">un    </v>
          </cell>
          <cell r="E95">
            <v>10</v>
          </cell>
          <cell r="F95">
            <v>56.54</v>
          </cell>
          <cell r="G95">
            <v>70.680000000000007</v>
          </cell>
          <cell r="H95">
            <v>706.8</v>
          </cell>
        </row>
        <row r="96">
          <cell r="A96">
            <v>10</v>
          </cell>
          <cell r="B96" t="str">
            <v>*</v>
          </cell>
          <cell r="C96" t="str">
            <v>INSTALAÇÕES DE COMBATE A INCÊNDIO</v>
          </cell>
          <cell r="D96" t="str">
            <v>*</v>
          </cell>
          <cell r="E96" t="str">
            <v>*</v>
          </cell>
          <cell r="F96" t="str">
            <v>*</v>
          </cell>
          <cell r="G96" t="str">
            <v>*</v>
          </cell>
          <cell r="H96">
            <v>716.4</v>
          </cell>
        </row>
        <row r="97">
          <cell r="A97" t="str">
            <v>10.1</v>
          </cell>
          <cell r="B97" t="str">
            <v>73775/002</v>
          </cell>
          <cell r="C97" t="str">
            <v xml:space="preserve"> EXTINTOR INCENDIO AGUA-PRESSURIZADA 10L INCL SUPORTE PAREDE CARGA UN 138,03
COMPLETA FORNECIMENTO E COLOCACAO</v>
          </cell>
          <cell r="D97" t="str">
            <v xml:space="preserve">un    </v>
          </cell>
          <cell r="E97">
            <v>2</v>
          </cell>
          <cell r="F97">
            <v>138.03</v>
          </cell>
          <cell r="G97">
            <v>172.54</v>
          </cell>
          <cell r="H97">
            <v>345.08</v>
          </cell>
        </row>
        <row r="98">
          <cell r="A98" t="str">
            <v>10.2</v>
          </cell>
          <cell r="B98">
            <v>83635</v>
          </cell>
          <cell r="C98" t="str">
            <v xml:space="preserve"> EXTINTOR INCENDIO TP PO QUIMICO 6KG - FORNECIMENTO E INSTALACAO</v>
          </cell>
          <cell r="D98" t="str">
            <v xml:space="preserve">un    </v>
          </cell>
          <cell r="E98">
            <v>2</v>
          </cell>
          <cell r="F98">
            <v>148.53</v>
          </cell>
          <cell r="G98">
            <v>185.66</v>
          </cell>
          <cell r="H98">
            <v>371.32</v>
          </cell>
        </row>
        <row r="99">
          <cell r="A99">
            <v>11</v>
          </cell>
          <cell r="B99" t="str">
            <v>*</v>
          </cell>
          <cell r="C99" t="str">
            <v>REVESTIMENTOS</v>
          </cell>
          <cell r="D99" t="str">
            <v>*</v>
          </cell>
          <cell r="E99" t="str">
            <v>*</v>
          </cell>
          <cell r="F99" t="str">
            <v>*</v>
          </cell>
          <cell r="G99" t="str">
            <v>*</v>
          </cell>
          <cell r="H99">
            <v>50641.180000000008</v>
          </cell>
        </row>
        <row r="100">
          <cell r="A100" t="str">
            <v>11.1</v>
          </cell>
          <cell r="B100" t="str">
            <v>74161/001</v>
          </cell>
          <cell r="C100" t="str">
            <v xml:space="preserve"> CHAPISCO TRACO 1:3 (CIMENTO E AREIA GROSSA) ESPESSURA 0,5CM, PREPARO MECANICO DA ARGAMASSA</v>
          </cell>
          <cell r="D100" t="str">
            <v>m2</v>
          </cell>
          <cell r="E100">
            <v>761.1400000000001</v>
          </cell>
          <cell r="F100">
            <v>3.34</v>
          </cell>
          <cell r="G100">
            <v>4.18</v>
          </cell>
          <cell r="H100">
            <v>3181.57</v>
          </cell>
        </row>
        <row r="101">
          <cell r="A101" t="str">
            <v>11.2</v>
          </cell>
          <cell r="B101" t="str">
            <v>COMP</v>
          </cell>
          <cell r="C101" t="str">
            <v>CHAPISCO C/ ARGAMASSA DE CIMENTO E AREIA S/ PENEIRAR TRAÇO 1:3 ESP=5 mm P/ TETO</v>
          </cell>
          <cell r="D101" t="str">
            <v>m2</v>
          </cell>
          <cell r="E101">
            <v>27</v>
          </cell>
          <cell r="F101">
            <v>11.98</v>
          </cell>
          <cell r="G101">
            <v>14.98</v>
          </cell>
          <cell r="H101">
            <v>404.46</v>
          </cell>
        </row>
        <row r="102">
          <cell r="A102" t="str">
            <v>11.3</v>
          </cell>
          <cell r="B102">
            <v>5990</v>
          </cell>
          <cell r="C102" t="str">
            <v xml:space="preserve"> EMBOCO TRACO 1:2:8 (CIMENTO, CAL E AREIA MEDIA), ESPESSURA 2,0CM, PREPARO MECANICO DA ARGAMASSA</v>
          </cell>
          <cell r="D102" t="str">
            <v>m2</v>
          </cell>
          <cell r="E102">
            <v>114.06</v>
          </cell>
          <cell r="F102">
            <v>15.09</v>
          </cell>
          <cell r="G102">
            <v>18.86</v>
          </cell>
          <cell r="H102">
            <v>2151.17</v>
          </cell>
        </row>
        <row r="103">
          <cell r="A103" t="str">
            <v>11.4</v>
          </cell>
          <cell r="B103">
            <v>5995</v>
          </cell>
          <cell r="C103" t="str">
            <v xml:space="preserve"> REBOCO ARGAMASSA TRACO 1:4,5 (CAL E AREIA FINA), ESPESSURA 0,5CM, PREPARO MECANICO DA ARGAMASSA</v>
          </cell>
          <cell r="D103" t="str">
            <v>M2</v>
          </cell>
          <cell r="E103">
            <v>647.08000000000015</v>
          </cell>
          <cell r="F103">
            <v>9.64</v>
          </cell>
          <cell r="G103">
            <v>12.05</v>
          </cell>
          <cell r="H103">
            <v>7797.31</v>
          </cell>
        </row>
        <row r="104">
          <cell r="A104" t="str">
            <v>11.5</v>
          </cell>
          <cell r="B104" t="str">
            <v>COMP</v>
          </cell>
          <cell r="C104" t="str">
            <v xml:space="preserve"> REBOCO C/ ARGAMASSA MISTA DE CIMENTO, CAL HIDRATADA E AREIA S/ PENEIRAR, TRAÇO 1:2:8, ESP=20 mm P/ TETO</v>
          </cell>
          <cell r="D104" t="str">
            <v>M2</v>
          </cell>
          <cell r="E104">
            <v>27</v>
          </cell>
          <cell r="F104">
            <v>33.270000000000003</v>
          </cell>
          <cell r="G104">
            <v>41.59</v>
          </cell>
          <cell r="H104">
            <v>1122.93</v>
          </cell>
        </row>
        <row r="105">
          <cell r="A105" t="str">
            <v>11.6</v>
          </cell>
          <cell r="B105" t="str">
            <v>73907/003</v>
          </cell>
          <cell r="C105" t="str">
            <v xml:space="preserve"> CONTRAPISO/LASTRO DE CONCRETO NAO-ESTRUTURAL, E=5CM, PREPARO COM BETONEIRA</v>
          </cell>
          <cell r="D105" t="str">
            <v>M2</v>
          </cell>
          <cell r="E105">
            <v>341.57000000000005</v>
          </cell>
          <cell r="F105">
            <v>19.329999999999998</v>
          </cell>
          <cell r="G105">
            <v>24.16</v>
          </cell>
          <cell r="H105">
            <v>8252.33</v>
          </cell>
        </row>
        <row r="106">
          <cell r="A106" t="str">
            <v>11.7</v>
          </cell>
          <cell r="B106" t="str">
            <v>73977/001</v>
          </cell>
          <cell r="C106" t="str">
            <v xml:space="preserve"> REGULARIZACAO DE PISO/BASE EM ARGAMASSA TRACO 1:3 (CIMENTO E AREIA GROSSA SEM PENEIRAR), ESPESSURA 3,0CM, PREPARO MECANICO</v>
          </cell>
          <cell r="D106" t="str">
            <v>M2</v>
          </cell>
          <cell r="E106">
            <v>27</v>
          </cell>
          <cell r="F106">
            <v>14.07</v>
          </cell>
          <cell r="G106">
            <v>17.59</v>
          </cell>
          <cell r="H106">
            <v>474.93</v>
          </cell>
        </row>
        <row r="107">
          <cell r="A107" t="str">
            <v>11.8</v>
          </cell>
          <cell r="B107">
            <v>6060</v>
          </cell>
          <cell r="C107" t="str">
            <v xml:space="preserve"> PISO CERAMICO PADRAO MEDIO PEI 4 ASSENTADO SOBRE ARGAMASSA DE CIMENTO COLANTE REJUNTADO COM CIMENTO BRANCO.</v>
          </cell>
          <cell r="D107" t="str">
            <v>M2</v>
          </cell>
          <cell r="E107">
            <v>27</v>
          </cell>
          <cell r="F107">
            <v>21.83</v>
          </cell>
          <cell r="G107">
            <v>27.29</v>
          </cell>
          <cell r="H107">
            <v>736.83</v>
          </cell>
        </row>
        <row r="108">
          <cell r="A108" t="str">
            <v>11.9</v>
          </cell>
          <cell r="B108">
            <v>84191</v>
          </cell>
          <cell r="C108" t="str">
            <v xml:space="preserve"> PISO EM GRANILITE, MARMORITE OU GRANITINA ESPESSURA 8 MM, INCLUSO JUNTAS DE DILATACAO PLASTICAS</v>
          </cell>
          <cell r="D108" t="str">
            <v>M2</v>
          </cell>
          <cell r="E108">
            <v>314.57000000000005</v>
          </cell>
          <cell r="F108">
            <v>56.06</v>
          </cell>
          <cell r="G108">
            <v>70.08</v>
          </cell>
          <cell r="H108">
            <v>22045.07</v>
          </cell>
        </row>
        <row r="109">
          <cell r="A109" t="str">
            <v>11.10</v>
          </cell>
          <cell r="B109" t="str">
            <v>73912/001</v>
          </cell>
          <cell r="C109" t="str">
            <v xml:space="preserve"> REVESTIMENTO COM CERAMICA ESMALTADA 20X20CM, 1A LINHA, PADRAO MEDIO, ASSENTADA COM ARGAMASSA PRE-FABRICADA DE CIMENTO COLANTE E REJUNTAMENTO
COM CIMENTO BRANCO</v>
          </cell>
          <cell r="D109" t="str">
            <v>M2</v>
          </cell>
          <cell r="E109">
            <v>114.06</v>
          </cell>
          <cell r="F109">
            <v>21.54</v>
          </cell>
          <cell r="G109">
            <v>26.93</v>
          </cell>
          <cell r="H109">
            <v>3071.64</v>
          </cell>
        </row>
        <row r="110">
          <cell r="A110" t="str">
            <v>11.11</v>
          </cell>
          <cell r="B110">
            <v>84203</v>
          </cell>
          <cell r="C110" t="str">
            <v>PISO PORCELANATO ASSENTADO SOBRE ARGAMASSA DE CIMENTO COLANTE E REJUNTADO COM CIMENTO BRANCO</v>
          </cell>
          <cell r="D110" t="str">
            <v>M2</v>
          </cell>
          <cell r="E110">
            <v>12.569999999999999</v>
          </cell>
          <cell r="F110">
            <v>89.29</v>
          </cell>
          <cell r="G110">
            <v>111.61</v>
          </cell>
          <cell r="H110">
            <v>1402.94</v>
          </cell>
        </row>
        <row r="111">
          <cell r="A111">
            <v>12</v>
          </cell>
          <cell r="B111" t="str">
            <v>*</v>
          </cell>
          <cell r="C111" t="str">
            <v>ESQUADRIAS</v>
          </cell>
          <cell r="D111" t="str">
            <v>*</v>
          </cell>
          <cell r="E111" t="str">
            <v>*</v>
          </cell>
          <cell r="F111" t="str">
            <v>*</v>
          </cell>
          <cell r="G111" t="str">
            <v>*</v>
          </cell>
          <cell r="H111">
            <v>25198.500000000004</v>
          </cell>
        </row>
        <row r="112">
          <cell r="A112" t="str">
            <v>12.1</v>
          </cell>
          <cell r="B112">
            <v>84871</v>
          </cell>
          <cell r="C112" t="str">
            <v>ADUELA DE MADEIRA REGIONAL 1A 15X3,5CM</v>
          </cell>
          <cell r="D112" t="str">
            <v>M</v>
          </cell>
          <cell r="E112">
            <v>28.8</v>
          </cell>
          <cell r="F112">
            <v>32.99</v>
          </cell>
          <cell r="G112">
            <v>41.24</v>
          </cell>
          <cell r="H112">
            <v>1187.71</v>
          </cell>
        </row>
        <row r="113">
          <cell r="A113" t="str">
            <v>12.2</v>
          </cell>
          <cell r="B113">
            <v>84855</v>
          </cell>
          <cell r="C113" t="str">
            <v>ALIZAR DE MADEIRA REGIONAL 1A 5X2,0CM</v>
          </cell>
          <cell r="D113" t="str">
            <v>M</v>
          </cell>
          <cell r="E113">
            <v>28.8</v>
          </cell>
          <cell r="F113">
            <v>4.0199999999999996</v>
          </cell>
          <cell r="G113">
            <v>5.03</v>
          </cell>
          <cell r="H113">
            <v>144.86000000000001</v>
          </cell>
        </row>
        <row r="114">
          <cell r="A114" t="str">
            <v>12.3</v>
          </cell>
          <cell r="B114">
            <v>84839</v>
          </cell>
          <cell r="C114" t="str">
            <v>PORTA DE MADEIRA MACICA REGIONAL 1A, MEXICANA, 80X210X3,5CM, COM ADUELA E ALIZAR DE 1A, COM DOBRADICAS DE LATAO CROMADO COM ANEIS</v>
          </cell>
          <cell r="D114" t="str">
            <v xml:space="preserve">un    </v>
          </cell>
          <cell r="E114">
            <v>12</v>
          </cell>
          <cell r="F114">
            <v>615.38</v>
          </cell>
          <cell r="G114">
            <v>769.23</v>
          </cell>
          <cell r="H114">
            <v>9230.76</v>
          </cell>
        </row>
        <row r="115">
          <cell r="A115" t="str">
            <v>12.4</v>
          </cell>
          <cell r="B115" t="str">
            <v>COMP</v>
          </cell>
          <cell r="C115" t="str">
            <v>PORTA MADEIRA MACICA REGIONAL 1A MEXICANA E = 3 CM</v>
          </cell>
          <cell r="D115" t="str">
            <v>M2</v>
          </cell>
          <cell r="E115">
            <v>26.5</v>
          </cell>
          <cell r="F115">
            <v>225.56</v>
          </cell>
          <cell r="G115">
            <v>281.95</v>
          </cell>
          <cell r="H115">
            <v>7471.68</v>
          </cell>
        </row>
        <row r="116">
          <cell r="A116" t="str">
            <v>12.5</v>
          </cell>
          <cell r="B116" t="str">
            <v>74047/003</v>
          </cell>
          <cell r="C116" t="str">
            <v>DOBRADICA EM LATAO CROMADO 3X3", COM ANEIS</v>
          </cell>
          <cell r="D116" t="str">
            <v xml:space="preserve">un    </v>
          </cell>
          <cell r="E116">
            <v>30</v>
          </cell>
          <cell r="F116">
            <v>15.42</v>
          </cell>
          <cell r="G116">
            <v>19.28</v>
          </cell>
          <cell r="H116">
            <v>578.4</v>
          </cell>
        </row>
        <row r="117">
          <cell r="A117" t="str">
            <v>12.6</v>
          </cell>
          <cell r="B117">
            <v>84842</v>
          </cell>
          <cell r="C117" t="str">
            <v>JANELA DE MADEIRA PARA VIDRO, DE CORRER, SEM BANDEIRA, INCLUSAS GUARNICOES SEM FERRAGENS</v>
          </cell>
          <cell r="D117" t="str">
            <v>M2</v>
          </cell>
          <cell r="E117">
            <v>3.6399999999999997</v>
          </cell>
          <cell r="F117">
            <v>345.08</v>
          </cell>
          <cell r="G117">
            <v>431.35</v>
          </cell>
          <cell r="H117">
            <v>1570.11</v>
          </cell>
        </row>
        <row r="118">
          <cell r="A118" t="str">
            <v>12.7</v>
          </cell>
          <cell r="B118" t="str">
            <v>74047/004</v>
          </cell>
          <cell r="C118" t="str">
            <v>DOBRADICA EM LATAO CROMADO 3 X 2 1/2</v>
          </cell>
          <cell r="D118" t="str">
            <v xml:space="preserve">un    </v>
          </cell>
          <cell r="E118">
            <v>4</v>
          </cell>
          <cell r="F118">
            <v>10.73</v>
          </cell>
          <cell r="G118">
            <v>13.41</v>
          </cell>
          <cell r="H118">
            <v>53.64</v>
          </cell>
        </row>
        <row r="119">
          <cell r="A119" t="str">
            <v>12.8</v>
          </cell>
          <cell r="B119" t="str">
            <v>74068/006</v>
          </cell>
          <cell r="C119" t="str">
            <v>FECHADURA DE EMBUTIR COMPLETA, PARA PORTAS EXTERNAS, PADRAO DE ACABAMENTO MEDIO</v>
          </cell>
          <cell r="D119" t="str">
            <v xml:space="preserve">un    </v>
          </cell>
          <cell r="E119">
            <v>18</v>
          </cell>
          <cell r="F119">
            <v>95.9</v>
          </cell>
          <cell r="G119">
            <v>119.88</v>
          </cell>
          <cell r="H119">
            <v>2157.84</v>
          </cell>
        </row>
        <row r="120">
          <cell r="A120" t="str">
            <v>12.9</v>
          </cell>
          <cell r="B120" t="str">
            <v>74046/001</v>
          </cell>
          <cell r="C120" t="str">
            <v>TARJETA DE FERRO CROMADO DE SOBREPOR 2"</v>
          </cell>
          <cell r="D120" t="str">
            <v xml:space="preserve">un    </v>
          </cell>
          <cell r="E120">
            <v>4</v>
          </cell>
          <cell r="F120">
            <v>5.6</v>
          </cell>
          <cell r="G120">
            <v>7</v>
          </cell>
          <cell r="H120">
            <v>28</v>
          </cell>
        </row>
        <row r="121">
          <cell r="A121" t="str">
            <v>12.10</v>
          </cell>
          <cell r="B121" t="str">
            <v>74139/002</v>
          </cell>
          <cell r="C121" t="str">
            <v>PORTA DE MADEIRA PARA BANHEIRO, EM CHAPA DE MADEIRA COMPENSADA, REVESTIDA COM LAMINADO TEXTURIZADO, 60X160CM, INCLUSO MARCO E DOBRADICAS</v>
          </cell>
          <cell r="D121" t="str">
            <v xml:space="preserve">un    </v>
          </cell>
          <cell r="E121">
            <v>4</v>
          </cell>
          <cell r="F121">
            <v>188.5</v>
          </cell>
          <cell r="G121">
            <v>235.63</v>
          </cell>
          <cell r="H121">
            <v>942.52</v>
          </cell>
        </row>
        <row r="122">
          <cell r="A122" t="str">
            <v>12.11</v>
          </cell>
          <cell r="B122" t="str">
            <v>COMP</v>
          </cell>
          <cell r="C122" t="str">
            <v>PORTA DE MADEIRA PARA BANHEIRO, EM CHAPA DE MADEIRA COMPENSADA, REVESTIDA COM LAMINADO TEXTURIZADO, 90X160CM, INCLUSO MARCO E DOBRADICAS</v>
          </cell>
          <cell r="D122" t="str">
            <v xml:space="preserve">un    </v>
          </cell>
          <cell r="E122">
            <v>2</v>
          </cell>
          <cell r="F122">
            <v>284.11</v>
          </cell>
          <cell r="G122">
            <v>355.14</v>
          </cell>
          <cell r="H122">
            <v>710.28</v>
          </cell>
        </row>
        <row r="123">
          <cell r="A123" t="str">
            <v>12.12</v>
          </cell>
          <cell r="B123">
            <v>84878</v>
          </cell>
          <cell r="C123" t="str">
            <v>TRANQUETA DE LATAO CROMADO PARA FECHADURA DE PORTA DE BANHEIRO COM ROSETA DE LATAO CROMADO SEM FECHADURA E MACANETA</v>
          </cell>
          <cell r="D123" t="str">
            <v xml:space="preserve">un    </v>
          </cell>
          <cell r="E123">
            <v>6</v>
          </cell>
          <cell r="F123">
            <v>60.73</v>
          </cell>
          <cell r="G123">
            <v>75.91</v>
          </cell>
          <cell r="H123">
            <v>455.46</v>
          </cell>
        </row>
        <row r="124">
          <cell r="A124" t="str">
            <v>12.13</v>
          </cell>
          <cell r="B124" t="str">
            <v>74068/004</v>
          </cell>
          <cell r="C124" t="str">
            <v>FECHADURA DE EMBUTIR COMPLETA, PARA PORTAS EXTERNAS 2 FOLHAS, PADRAO DE ACABAMENTO POPULAR E FECHO DE EMBUTIR TIPO UNHA COM ALAVANCA DE LATAO CROMADO 22CM</v>
          </cell>
          <cell r="D124" t="str">
            <v xml:space="preserve">un    </v>
          </cell>
          <cell r="E124">
            <v>4</v>
          </cell>
          <cell r="F124">
            <v>133.44999999999999</v>
          </cell>
          <cell r="G124">
            <v>166.81</v>
          </cell>
          <cell r="H124">
            <v>667.24</v>
          </cell>
        </row>
        <row r="125">
          <cell r="A125" t="str">
            <v>12.14</v>
          </cell>
          <cell r="B125">
            <v>0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A126" t="str">
            <v>12.15</v>
          </cell>
          <cell r="B126">
            <v>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A127" t="str">
            <v>12.16</v>
          </cell>
          <cell r="B127">
            <v>0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A128">
            <v>13</v>
          </cell>
          <cell r="B128" t="str">
            <v>*</v>
          </cell>
          <cell r="C128" t="str">
            <v>PINTURA</v>
          </cell>
          <cell r="D128" t="str">
            <v>*</v>
          </cell>
          <cell r="E128" t="str">
            <v>*</v>
          </cell>
          <cell r="F128" t="str">
            <v>*</v>
          </cell>
          <cell r="G128" t="str">
            <v>*</v>
          </cell>
          <cell r="H128">
            <v>29764.51</v>
          </cell>
        </row>
        <row r="129">
          <cell r="A129" t="str">
            <v>13.1</v>
          </cell>
          <cell r="B129">
            <v>120019</v>
          </cell>
          <cell r="C129" t="str">
            <v>LATEX  PVA   EM   ELEMENTO   VAZADO   DE CONCRETO  EXISTENTE   COM   02   DEMÃOS, INCLUSIVE LIXAMENTO</v>
          </cell>
          <cell r="D129" t="str">
            <v xml:space="preserve">m2    </v>
          </cell>
          <cell r="E129">
            <v>34</v>
          </cell>
          <cell r="F129">
            <v>11.53</v>
          </cell>
          <cell r="G129">
            <v>14.41</v>
          </cell>
          <cell r="H129">
            <v>489.94</v>
          </cell>
        </row>
        <row r="130">
          <cell r="A130" t="str">
            <v>13.2</v>
          </cell>
          <cell r="B130" t="str">
            <v>73955/002</v>
          </cell>
          <cell r="C130" t="str">
            <v xml:space="preserve"> EMASSAMENTO COM MASSA PVA, DUAS DEMAOS</v>
          </cell>
          <cell r="D130" t="str">
            <v>M2</v>
          </cell>
          <cell r="E130">
            <v>1004.92</v>
          </cell>
          <cell r="F130">
            <v>6.76</v>
          </cell>
          <cell r="G130">
            <v>8.4499999999999993</v>
          </cell>
          <cell r="H130">
            <v>8491.57</v>
          </cell>
        </row>
        <row r="131">
          <cell r="A131" t="str">
            <v>13.3</v>
          </cell>
          <cell r="B131" t="str">
            <v>74134/002</v>
          </cell>
          <cell r="C131" t="str">
            <v xml:space="preserve"> EMASSAMENTO COM MASSA ACRILICA, DUAS DEMAOS</v>
          </cell>
          <cell r="D131" t="str">
            <v>M2</v>
          </cell>
          <cell r="E131">
            <v>412.15000000000003</v>
          </cell>
          <cell r="F131">
            <v>8.6300000000000008</v>
          </cell>
          <cell r="G131">
            <v>10.79</v>
          </cell>
          <cell r="H131">
            <v>4447.1000000000004</v>
          </cell>
        </row>
        <row r="132">
          <cell r="A132" t="str">
            <v>13.4</v>
          </cell>
          <cell r="B132" t="str">
            <v>79495/001</v>
          </cell>
          <cell r="C132" t="str">
            <v xml:space="preserve"> PINTURA PVA 2 DEMAOS INCLUSO LIQUIDO PARA BRILHO NA ULTIMA DEMAO</v>
          </cell>
          <cell r="D132" t="str">
            <v>M2</v>
          </cell>
          <cell r="E132">
            <v>1004.92</v>
          </cell>
          <cell r="F132">
            <v>6.69</v>
          </cell>
          <cell r="G132">
            <v>8.36</v>
          </cell>
          <cell r="H132">
            <v>8401.1299999999992</v>
          </cell>
        </row>
        <row r="133">
          <cell r="A133" t="str">
            <v>13.5</v>
          </cell>
          <cell r="B133" t="str">
            <v>73746/001</v>
          </cell>
          <cell r="C133" t="str">
            <v>PINTURA COM TINTA TEXTURIZADA ACRILICA</v>
          </cell>
          <cell r="D133" t="str">
            <v>M2</v>
          </cell>
          <cell r="E133">
            <v>412.15000000000003</v>
          </cell>
          <cell r="F133">
            <v>13.04</v>
          </cell>
          <cell r="G133">
            <v>16.3</v>
          </cell>
          <cell r="H133">
            <v>6718.05</v>
          </cell>
        </row>
        <row r="134">
          <cell r="A134" t="str">
            <v>13.6</v>
          </cell>
          <cell r="B134">
            <v>40905</v>
          </cell>
          <cell r="C134" t="str">
            <v xml:space="preserve"> VERNIZ SINTETICO EM MADEIRA, DUAS DEMAOS</v>
          </cell>
          <cell r="D134" t="str">
            <v>M2</v>
          </cell>
          <cell r="E134">
            <v>90.8</v>
          </cell>
          <cell r="F134">
            <v>10.72</v>
          </cell>
          <cell r="G134">
            <v>13.4</v>
          </cell>
          <cell r="H134">
            <v>1216.72</v>
          </cell>
        </row>
        <row r="135">
          <cell r="A135" t="str">
            <v>13.7</v>
          </cell>
          <cell r="B135">
            <v>6067</v>
          </cell>
          <cell r="C135" t="str">
            <v xml:space="preserve"> PINTURA ESMALTE BRILHANTE (2 DEMAOS) SOBRE SUPERFICIE METALICA, INCLUSIVE PROTECAO COM ZARCAO (1 DEMAO)</v>
          </cell>
          <cell r="D135" t="str">
            <v>M2</v>
          </cell>
          <cell r="E135">
            <v>0</v>
          </cell>
          <cell r="F135">
            <v>18.940000000000001</v>
          </cell>
          <cell r="G135">
            <v>23.68</v>
          </cell>
          <cell r="H135">
            <v>0</v>
          </cell>
        </row>
        <row r="136">
          <cell r="A136">
            <v>14</v>
          </cell>
          <cell r="B136" t="str">
            <v>*</v>
          </cell>
          <cell r="C136" t="str">
            <v>FORROS</v>
          </cell>
          <cell r="D136" t="str">
            <v>*</v>
          </cell>
          <cell r="E136" t="str">
            <v>*</v>
          </cell>
          <cell r="F136" t="str">
            <v>*</v>
          </cell>
          <cell r="G136" t="str">
            <v>*</v>
          </cell>
          <cell r="H136">
            <v>27994.11</v>
          </cell>
        </row>
        <row r="137">
          <cell r="A137" t="str">
            <v>14.1</v>
          </cell>
          <cell r="B137" t="str">
            <v>MERCADO</v>
          </cell>
          <cell r="C137" t="str">
            <v>FORRO PVC - MODULADO (618x1250)mm C/ PERFIL "T" EM AÇO - FORNECIMENTO E MONTAGEM</v>
          </cell>
          <cell r="D137" t="str">
            <v>M2</v>
          </cell>
          <cell r="E137">
            <v>209.54000000000002</v>
          </cell>
          <cell r="F137">
            <v>77.61</v>
          </cell>
          <cell r="G137">
            <v>97.01</v>
          </cell>
          <cell r="H137">
            <v>20327.48</v>
          </cell>
        </row>
        <row r="138">
          <cell r="A138" t="str">
            <v>14.2</v>
          </cell>
          <cell r="B138">
            <v>84022</v>
          </cell>
          <cell r="C138" t="str">
            <v>CAIBRO DE MASSARANDUBA APARELHADA 3X1.1/2, INCLUSO FORNECIMENTO E COLOCACAO</v>
          </cell>
          <cell r="D138" t="str">
            <v>m</v>
          </cell>
          <cell r="E138">
            <v>419.40000000000003</v>
          </cell>
          <cell r="F138">
            <v>14.62</v>
          </cell>
          <cell r="G138">
            <v>18.28</v>
          </cell>
          <cell r="H138">
            <v>7666.63</v>
          </cell>
        </row>
        <row r="139">
          <cell r="A139">
            <v>15</v>
          </cell>
          <cell r="B139" t="str">
            <v>*</v>
          </cell>
          <cell r="C139" t="str">
            <v>CALÇADA</v>
          </cell>
          <cell r="D139" t="str">
            <v>*</v>
          </cell>
          <cell r="E139" t="str">
            <v>*</v>
          </cell>
          <cell r="F139" t="str">
            <v>*</v>
          </cell>
          <cell r="G139" t="str">
            <v>*</v>
          </cell>
          <cell r="H139">
            <v>26737.86</v>
          </cell>
        </row>
        <row r="140">
          <cell r="A140" t="str">
            <v>15.1</v>
          </cell>
          <cell r="B140" t="str">
            <v>73935/002</v>
          </cell>
          <cell r="C140" t="str">
            <v>ALVENARIA EM TIJOLO CERAMICO FURADO 9X19X19CM, 1 VEZ (ESPESSURA 19 CM), ASSENTADO EM ARGAMASSA TRACO 1:4 (CIMENTO E AREIA MEDIA NAO PENEIRADA), PREPARO MANUAL, JUNTA 1 CM</v>
          </cell>
          <cell r="D140" t="str">
            <v>M2</v>
          </cell>
          <cell r="E140">
            <v>5.625</v>
          </cell>
          <cell r="F140">
            <v>42.72</v>
          </cell>
          <cell r="G140">
            <v>53.4</v>
          </cell>
          <cell r="H140">
            <v>300.38</v>
          </cell>
        </row>
        <row r="141">
          <cell r="A141" t="str">
            <v>15.2</v>
          </cell>
          <cell r="B141">
            <v>79482</v>
          </cell>
          <cell r="C141" t="str">
            <v xml:space="preserve"> ATERRO COM AREIA COM ADENSAMENTO HIDRAULICO</v>
          </cell>
          <cell r="D141" t="str">
            <v>M3</v>
          </cell>
          <cell r="E141">
            <v>13.5</v>
          </cell>
          <cell r="F141">
            <v>32.56</v>
          </cell>
          <cell r="G141">
            <v>40.700000000000003</v>
          </cell>
          <cell r="H141">
            <v>549.45000000000005</v>
          </cell>
        </row>
        <row r="142">
          <cell r="A142" t="str">
            <v>15.3</v>
          </cell>
          <cell r="B142" t="str">
            <v>73907/003</v>
          </cell>
          <cell r="C142" t="str">
            <v xml:space="preserve"> CONTRAPISO/LASTRO DE CONCRETO NAO-ESTRUTURAL, E=5CM, PREPARO COM BETONEIRA</v>
          </cell>
          <cell r="D142" t="str">
            <v>M2</v>
          </cell>
          <cell r="E142">
            <v>102.93599999999999</v>
          </cell>
          <cell r="F142">
            <v>19.329999999999998</v>
          </cell>
          <cell r="G142">
            <v>24.16</v>
          </cell>
          <cell r="H142">
            <v>2486.9299999999998</v>
          </cell>
        </row>
        <row r="143">
          <cell r="A143" t="str">
            <v>15.4</v>
          </cell>
          <cell r="B143" t="str">
            <v>COMP. 01</v>
          </cell>
          <cell r="C143" t="str">
            <v>PISO EM BLOCO TIPO RAQUETE P/PAVIMENTAÇÃO E=6CM</v>
          </cell>
          <cell r="D143" t="str">
            <v>M2</v>
          </cell>
          <cell r="E143">
            <v>102.93599999999999</v>
          </cell>
          <cell r="F143">
            <v>41.72</v>
          </cell>
          <cell r="G143">
            <v>52.15</v>
          </cell>
          <cell r="H143">
            <v>5368.11</v>
          </cell>
        </row>
        <row r="144">
          <cell r="A144" t="str">
            <v>15.5</v>
          </cell>
          <cell r="B144" t="str">
            <v>COMP</v>
          </cell>
          <cell r="C144" t="str">
            <v>PISO PODOTÁTIL EXTERNO EM PMC ESP. 3CM, ASSENTADO COM ARGAMASSA (FORNECIMENTO E ASSENTAMENTO)</v>
          </cell>
          <cell r="D144" t="str">
            <v>M2</v>
          </cell>
          <cell r="E144">
            <v>68.98</v>
          </cell>
          <cell r="F144">
            <v>86.53</v>
          </cell>
          <cell r="G144">
            <v>108.16</v>
          </cell>
          <cell r="H144">
            <v>7460.88</v>
          </cell>
        </row>
        <row r="145">
          <cell r="A145" t="str">
            <v>15.6</v>
          </cell>
          <cell r="B145">
            <v>84862</v>
          </cell>
          <cell r="C145" t="str">
            <v>GUARDA-CORPO COM CORRIMAO EM TUBO DE ACO GALVANIZADO 1 1/2"</v>
          </cell>
          <cell r="D145" t="str">
            <v>M</v>
          </cell>
          <cell r="E145">
            <v>44</v>
          </cell>
          <cell r="F145">
            <v>163.19999999999999</v>
          </cell>
          <cell r="G145">
            <v>204</v>
          </cell>
          <cell r="H145">
            <v>8976</v>
          </cell>
        </row>
        <row r="146">
          <cell r="A146" t="str">
            <v>15.7</v>
          </cell>
          <cell r="B146" t="str">
            <v>74223/002</v>
          </cell>
          <cell r="C146" t="str">
            <v>MEIO-FIO EM PEDRA GRANITICA, REJUNTADO C/ARGAMASSA CIMENTO E AREIA 1:3</v>
          </cell>
          <cell r="D146" t="str">
            <v>M</v>
          </cell>
          <cell r="E146">
            <v>90.38</v>
          </cell>
          <cell r="F146">
            <v>14.13</v>
          </cell>
          <cell r="G146">
            <v>17.66</v>
          </cell>
          <cell r="H146">
            <v>1596.11</v>
          </cell>
        </row>
        <row r="147">
          <cell r="A147" t="str">
            <v>15.8</v>
          </cell>
          <cell r="B147">
            <v>0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A148">
            <v>16</v>
          </cell>
          <cell r="B148" t="str">
            <v>*</v>
          </cell>
          <cell r="C148" t="str">
            <v>DIVERSOS</v>
          </cell>
          <cell r="D148" t="str">
            <v>*</v>
          </cell>
          <cell r="E148" t="str">
            <v>*</v>
          </cell>
          <cell r="F148" t="str">
            <v>*</v>
          </cell>
          <cell r="G148" t="str">
            <v>*</v>
          </cell>
          <cell r="H148">
            <v>2926.87</v>
          </cell>
        </row>
        <row r="149">
          <cell r="A149" t="str">
            <v>16.1</v>
          </cell>
          <cell r="B149" t="str">
            <v>73948/011</v>
          </cell>
          <cell r="C149" t="str">
            <v>LIMPEZA PISO CERAMICO</v>
          </cell>
          <cell r="D149" t="str">
            <v>M2</v>
          </cell>
          <cell r="E149">
            <v>27</v>
          </cell>
          <cell r="F149">
            <v>9.2799999999999994</v>
          </cell>
          <cell r="G149">
            <v>11.6</v>
          </cell>
          <cell r="H149">
            <v>313.2</v>
          </cell>
        </row>
        <row r="150">
          <cell r="A150" t="str">
            <v>16.2</v>
          </cell>
          <cell r="B150" t="str">
            <v>73948/015</v>
          </cell>
          <cell r="C150" t="str">
            <v>LIMPEZA PISO MARMORITE/GRANILITE</v>
          </cell>
          <cell r="D150" t="str">
            <v>M2</v>
          </cell>
          <cell r="E150">
            <v>314.57000000000005</v>
          </cell>
          <cell r="F150">
            <v>6.06</v>
          </cell>
          <cell r="G150">
            <v>7.58</v>
          </cell>
          <cell r="H150">
            <v>2384.44</v>
          </cell>
        </row>
        <row r="151">
          <cell r="A151" t="str">
            <v>16.3</v>
          </cell>
          <cell r="B151">
            <v>9537</v>
          </cell>
          <cell r="C151" t="str">
            <v>LIMPEZA FINAL DA OBRA</v>
          </cell>
          <cell r="D151" t="str">
            <v>M2</v>
          </cell>
          <cell r="E151">
            <v>390.24</v>
          </cell>
          <cell r="F151">
            <v>1.1100000000000001</v>
          </cell>
          <cell r="G151">
            <v>1.39</v>
          </cell>
          <cell r="H151">
            <v>542.42999999999995</v>
          </cell>
        </row>
        <row r="152">
          <cell r="A152" t="str">
            <v>16.4</v>
          </cell>
          <cell r="B152">
            <v>0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A153" t="str">
            <v>16.5</v>
          </cell>
          <cell r="B153">
            <v>0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A154" t="str">
            <v>16.6</v>
          </cell>
          <cell r="B154">
            <v>0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A155" t="str">
            <v>16.7</v>
          </cell>
          <cell r="B155">
            <v>0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  <row r="156">
          <cell r="A156" t="str">
            <v>16.8</v>
          </cell>
          <cell r="B156">
            <v>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</row>
        <row r="157">
          <cell r="A157" t="str">
            <v>16.9</v>
          </cell>
          <cell r="B157">
            <v>0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</row>
        <row r="158">
          <cell r="A158" t="str">
            <v>16.10</v>
          </cell>
          <cell r="B158">
            <v>0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</row>
        <row r="159">
          <cell r="A159" t="str">
            <v>16.11</v>
          </cell>
          <cell r="B159">
            <v>0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</row>
        <row r="160">
          <cell r="A160" t="str">
            <v>16.12</v>
          </cell>
          <cell r="B160">
            <v>0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</row>
        <row r="161">
          <cell r="A161">
            <v>0</v>
          </cell>
          <cell r="B161">
            <v>0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</row>
        <row r="162">
          <cell r="A162" t="str">
            <v>TOTAL DO ORÇAMENTO: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/>
          </cell>
          <cell r="H162">
            <v>467294.82999999996</v>
          </cell>
        </row>
      </sheetData>
      <sheetData sheetId="1">
        <row r="1">
          <cell r="A1">
            <v>1</v>
          </cell>
          <cell r="B1" t="str">
            <v>SERVIÇOS PRELIMINARES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  <row r="3">
          <cell r="A3" t="str">
            <v>1.1</v>
          </cell>
          <cell r="B3" t="str">
            <v>PLACA DE OBRA EM CHAPA DE ACO GALVANIZADO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6</v>
          </cell>
          <cell r="H3" t="str">
            <v>M2</v>
          </cell>
          <cell r="I3">
            <v>0</v>
          </cell>
          <cell r="J3">
            <v>0</v>
          </cell>
        </row>
        <row r="4">
          <cell r="A4">
            <v>0</v>
          </cell>
          <cell r="B4" t="str">
            <v>LOCAL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str">
            <v>TOTAL</v>
          </cell>
          <cell r="H4">
            <v>0</v>
          </cell>
        </row>
        <row r="5">
          <cell r="A5">
            <v>0</v>
          </cell>
          <cell r="B5" t="str">
            <v>OBRA</v>
          </cell>
          <cell r="C5">
            <v>3</v>
          </cell>
          <cell r="D5">
            <v>2</v>
          </cell>
          <cell r="E5">
            <v>0</v>
          </cell>
          <cell r="F5">
            <v>0</v>
          </cell>
          <cell r="G5">
            <v>6</v>
          </cell>
          <cell r="H5">
            <v>0</v>
          </cell>
        </row>
        <row r="7">
          <cell r="A7" t="str">
            <v>1.2</v>
          </cell>
          <cell r="B7" t="str">
            <v>LOCACAO ALVENARIA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37.36</v>
          </cell>
          <cell r="H7" t="str">
            <v>M</v>
          </cell>
        </row>
        <row r="8">
          <cell r="A8">
            <v>0</v>
          </cell>
          <cell r="B8" t="str">
            <v>LOCAL</v>
          </cell>
          <cell r="C8" t="str">
            <v>COMPRIM.</v>
          </cell>
          <cell r="D8" t="str">
            <v>LARGURA</v>
          </cell>
          <cell r="E8">
            <v>0</v>
          </cell>
          <cell r="F8">
            <v>0</v>
          </cell>
          <cell r="G8" t="str">
            <v>TOTAL</v>
          </cell>
          <cell r="H8">
            <v>0</v>
          </cell>
        </row>
        <row r="9">
          <cell r="A9">
            <v>0</v>
          </cell>
          <cell r="B9" t="str">
            <v>OBRA</v>
          </cell>
          <cell r="C9">
            <v>37.36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1.3</v>
          </cell>
          <cell r="B11" t="str">
            <v>LOCACAO MENSAL DE ANDAIME METALICO TIPO FACHADEIRO, INCLUSIVE MONTAGEM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78</v>
          </cell>
          <cell r="H11" t="str">
            <v>M2</v>
          </cell>
        </row>
        <row r="12">
          <cell r="A12">
            <v>0</v>
          </cell>
          <cell r="B12" t="str">
            <v>LOCAL</v>
          </cell>
          <cell r="C12" t="str">
            <v>BASE</v>
          </cell>
          <cell r="D12" t="str">
            <v>ALTURA</v>
          </cell>
          <cell r="E12">
            <v>0</v>
          </cell>
          <cell r="F12">
            <v>0</v>
          </cell>
          <cell r="G12" t="str">
            <v>TOTAL</v>
          </cell>
          <cell r="H12">
            <v>0</v>
          </cell>
        </row>
        <row r="13">
          <cell r="A13">
            <v>0</v>
          </cell>
          <cell r="B13" t="str">
            <v>OBRA</v>
          </cell>
          <cell r="C13">
            <v>13</v>
          </cell>
          <cell r="D13">
            <v>6</v>
          </cell>
          <cell r="E13">
            <v>0</v>
          </cell>
          <cell r="F13">
            <v>0</v>
          </cell>
          <cell r="G13">
            <v>78</v>
          </cell>
          <cell r="H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</v>
          </cell>
          <cell r="B15" t="str">
            <v>DEMOLIÇÕES E RETIRADAS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,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2.1</v>
          </cell>
          <cell r="B17" t="str">
            <v>DEMOLICAO DE ALVENARIA DE TIJOLOS MACICOS S/REAPROVEITAMENTO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63.957750000000004</v>
          </cell>
          <cell r="H17" t="str">
            <v>M3</v>
          </cell>
        </row>
        <row r="18">
          <cell r="A18">
            <v>0</v>
          </cell>
          <cell r="B18" t="str">
            <v>LOCAL</v>
          </cell>
          <cell r="C18" t="str">
            <v>PERIME</v>
          </cell>
          <cell r="D18" t="str">
            <v xml:space="preserve">LARGURA </v>
          </cell>
          <cell r="E18" t="str">
            <v>ALT.</v>
          </cell>
          <cell r="F18" t="str">
            <v>QUANT.</v>
          </cell>
          <cell r="G18" t="str">
            <v>TOTAL</v>
          </cell>
          <cell r="H18">
            <v>0</v>
          </cell>
        </row>
        <row r="19">
          <cell r="A19">
            <v>0</v>
          </cell>
          <cell r="B19" t="str">
            <v>CORREDOR</v>
          </cell>
          <cell r="C19">
            <v>3.49</v>
          </cell>
          <cell r="D19">
            <v>0.35</v>
          </cell>
          <cell r="E19">
            <v>3.5</v>
          </cell>
          <cell r="F19">
            <v>0</v>
          </cell>
          <cell r="G19">
            <v>4.2752499999999998</v>
          </cell>
          <cell r="H19">
            <v>0</v>
          </cell>
        </row>
        <row r="20">
          <cell r="A20">
            <v>0</v>
          </cell>
          <cell r="B20" t="str">
            <v>PORTAS LAT</v>
          </cell>
          <cell r="C20">
            <v>5.2</v>
          </cell>
          <cell r="D20">
            <v>0.35</v>
          </cell>
          <cell r="E20">
            <v>2.2999999999999998</v>
          </cell>
          <cell r="F20">
            <v>0</v>
          </cell>
          <cell r="G20">
            <v>4.1859999999999991</v>
          </cell>
          <cell r="H20">
            <v>0</v>
          </cell>
        </row>
        <row r="21">
          <cell r="A21">
            <v>0</v>
          </cell>
          <cell r="B21" t="str">
            <v>PORTA ENT</v>
          </cell>
          <cell r="C21">
            <v>1.5</v>
          </cell>
          <cell r="D21">
            <v>0.35</v>
          </cell>
          <cell r="E21">
            <v>2.2999999999999998</v>
          </cell>
          <cell r="F21">
            <v>0</v>
          </cell>
          <cell r="G21">
            <v>1.2074999999999998</v>
          </cell>
          <cell r="H21">
            <v>0</v>
          </cell>
        </row>
        <row r="22">
          <cell r="A22">
            <v>0</v>
          </cell>
          <cell r="B22" t="str">
            <v>COBOGO</v>
          </cell>
          <cell r="C22">
            <v>2</v>
          </cell>
          <cell r="D22">
            <v>0.35</v>
          </cell>
          <cell r="E22">
            <v>1</v>
          </cell>
          <cell r="F22">
            <v>8</v>
          </cell>
          <cell r="G22">
            <v>5.6</v>
          </cell>
          <cell r="H22">
            <v>0</v>
          </cell>
        </row>
        <row r="23">
          <cell r="A23">
            <v>0</v>
          </cell>
          <cell r="B23" t="str">
            <v>COBOGO</v>
          </cell>
          <cell r="C23">
            <v>1.8</v>
          </cell>
          <cell r="D23">
            <v>0.35</v>
          </cell>
          <cell r="E23">
            <v>1</v>
          </cell>
          <cell r="F23">
            <v>8</v>
          </cell>
          <cell r="G23">
            <v>5.04</v>
          </cell>
          <cell r="H23">
            <v>0</v>
          </cell>
        </row>
        <row r="24">
          <cell r="A24">
            <v>0</v>
          </cell>
          <cell r="B24" t="str">
            <v>JANELA</v>
          </cell>
          <cell r="C24">
            <v>1.4</v>
          </cell>
          <cell r="D24">
            <v>0.35</v>
          </cell>
          <cell r="E24">
            <v>1.3</v>
          </cell>
          <cell r="F24">
            <v>1</v>
          </cell>
          <cell r="G24">
            <v>0.6369999999999999</v>
          </cell>
          <cell r="H24">
            <v>0</v>
          </cell>
        </row>
        <row r="25">
          <cell r="A25">
            <v>0</v>
          </cell>
          <cell r="B25" t="str">
            <v>PORTAS QUIOSQ</v>
          </cell>
          <cell r="C25">
            <v>0.9</v>
          </cell>
          <cell r="D25">
            <v>0.35</v>
          </cell>
          <cell r="E25">
            <v>2.2000000000000002</v>
          </cell>
          <cell r="F25">
            <v>4</v>
          </cell>
          <cell r="G25">
            <v>2.7720000000000002</v>
          </cell>
          <cell r="H25">
            <v>0</v>
          </cell>
        </row>
        <row r="26">
          <cell r="A26">
            <v>0</v>
          </cell>
          <cell r="B26" t="str">
            <v>ESCADA</v>
          </cell>
          <cell r="C26">
            <v>2</v>
          </cell>
          <cell r="D26">
            <v>0.8</v>
          </cell>
          <cell r="E26">
            <v>0.7</v>
          </cell>
          <cell r="F26">
            <v>6</v>
          </cell>
          <cell r="G26">
            <v>6.7199999999999989</v>
          </cell>
          <cell r="H26">
            <v>0</v>
          </cell>
        </row>
        <row r="27">
          <cell r="A27">
            <v>0</v>
          </cell>
          <cell r="B27" t="str">
            <v>BANCADAS</v>
          </cell>
          <cell r="C27">
            <v>11.6</v>
          </cell>
          <cell r="D27">
            <v>0.8</v>
          </cell>
          <cell r="E27">
            <v>0.75</v>
          </cell>
          <cell r="F27">
            <v>2</v>
          </cell>
          <cell r="G27">
            <v>13.92</v>
          </cell>
          <cell r="H27">
            <v>0</v>
          </cell>
        </row>
        <row r="28">
          <cell r="A28">
            <v>0</v>
          </cell>
          <cell r="B28" t="str">
            <v>COBERTURA</v>
          </cell>
          <cell r="C28">
            <v>7</v>
          </cell>
          <cell r="D28">
            <v>0.35</v>
          </cell>
          <cell r="E28">
            <v>1</v>
          </cell>
          <cell r="F28">
            <v>2</v>
          </cell>
          <cell r="G28">
            <v>4.8999999999999995</v>
          </cell>
          <cell r="H28">
            <v>0</v>
          </cell>
        </row>
        <row r="29">
          <cell r="A29">
            <v>0</v>
          </cell>
          <cell r="B29" t="str">
            <v>PILARES</v>
          </cell>
          <cell r="C29">
            <v>0.7</v>
          </cell>
          <cell r="D29">
            <v>0.7</v>
          </cell>
          <cell r="E29">
            <v>5</v>
          </cell>
          <cell r="F29">
            <v>6</v>
          </cell>
          <cell r="G29">
            <v>14.7</v>
          </cell>
          <cell r="H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2.2</v>
          </cell>
          <cell r="B31" t="str">
            <v>DEMOLICAO DE ALVENARIA ESTRUTURAL DE BLOCOS VAZADOS DE CONCRETO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3.04</v>
          </cell>
          <cell r="H31" t="str">
            <v>M3</v>
          </cell>
        </row>
        <row r="32">
          <cell r="A32">
            <v>0</v>
          </cell>
          <cell r="B32" t="str">
            <v>LOCAL</v>
          </cell>
          <cell r="C32" t="str">
            <v>COMP.</v>
          </cell>
          <cell r="D32" t="str">
            <v xml:space="preserve">LARGURA </v>
          </cell>
          <cell r="E32" t="str">
            <v>ALT</v>
          </cell>
          <cell r="F32">
            <v>0</v>
          </cell>
          <cell r="G32" t="str">
            <v>TOTAL</v>
          </cell>
          <cell r="H32">
            <v>0</v>
          </cell>
        </row>
        <row r="33">
          <cell r="A33">
            <v>0</v>
          </cell>
          <cell r="B33" t="str">
            <v>COBOGO</v>
          </cell>
          <cell r="C33">
            <v>2</v>
          </cell>
          <cell r="D33">
            <v>0.1</v>
          </cell>
          <cell r="E33">
            <v>1</v>
          </cell>
          <cell r="F33">
            <v>8</v>
          </cell>
          <cell r="G33">
            <v>1.6</v>
          </cell>
          <cell r="H33">
            <v>0</v>
          </cell>
        </row>
        <row r="34">
          <cell r="A34">
            <v>0</v>
          </cell>
          <cell r="B34" t="str">
            <v>COBOGO</v>
          </cell>
          <cell r="C34">
            <v>1.8</v>
          </cell>
          <cell r="D34">
            <v>0.1</v>
          </cell>
          <cell r="E34">
            <v>1</v>
          </cell>
          <cell r="F34">
            <v>8</v>
          </cell>
          <cell r="G34">
            <v>1.4400000000000002</v>
          </cell>
          <cell r="H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2.3</v>
          </cell>
          <cell r="B36" t="str">
            <v>DEMOLICAO DE CAMADA DE ASSENTAMENTO/CONTRAPISO COM USO DE PONTEIRO, ESPESSURA ATE 4CM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321.64440000000002</v>
          </cell>
          <cell r="H36" t="str">
            <v>M2</v>
          </cell>
        </row>
        <row r="37">
          <cell r="A37">
            <v>0</v>
          </cell>
          <cell r="B37" t="str">
            <v>LOCAL</v>
          </cell>
          <cell r="C37">
            <v>0</v>
          </cell>
          <cell r="D37" t="str">
            <v xml:space="preserve">LARGURA </v>
          </cell>
          <cell r="E37" t="str">
            <v>COMP.</v>
          </cell>
          <cell r="F37">
            <v>0</v>
          </cell>
          <cell r="G37" t="str">
            <v>TOTAL</v>
          </cell>
          <cell r="H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12.39</v>
          </cell>
          <cell r="E38">
            <v>25.96</v>
          </cell>
          <cell r="F38">
            <v>0</v>
          </cell>
          <cell r="G38">
            <v>321.64440000000002</v>
          </cell>
          <cell r="H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1">
          <cell r="A41" t="str">
            <v>2.4</v>
          </cell>
          <cell r="B41" t="str">
            <v>DEMOLICAO DE TELHAS CERAMICAS OU DE VIDRO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322.40000000000003</v>
          </cell>
          <cell r="H41" t="str">
            <v>M2</v>
          </cell>
        </row>
        <row r="42">
          <cell r="A42">
            <v>0</v>
          </cell>
          <cell r="B42" t="str">
            <v>LOCAL</v>
          </cell>
          <cell r="C42" t="str">
            <v>QTDE</v>
          </cell>
          <cell r="D42">
            <v>0</v>
          </cell>
          <cell r="E42">
            <v>0</v>
          </cell>
          <cell r="F42">
            <v>0</v>
          </cell>
          <cell r="G42" t="str">
            <v>TOTAL</v>
          </cell>
          <cell r="H42">
            <v>0</v>
          </cell>
        </row>
        <row r="43">
          <cell r="A43">
            <v>0</v>
          </cell>
          <cell r="B43" t="str">
            <v>COBERTURA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A45" t="str">
            <v>2.5</v>
          </cell>
          <cell r="B45" t="str">
            <v>RETIRADA DE ESTRUTURA DE MADEIRA PONTALETEADA PARA TELHAS CERAMICAS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322.40000000000003</v>
          </cell>
          <cell r="H45" t="str">
            <v>M2</v>
          </cell>
        </row>
        <row r="46">
          <cell r="A46">
            <v>0</v>
          </cell>
          <cell r="B46" t="str">
            <v>LOCAL</v>
          </cell>
          <cell r="C46" t="str">
            <v>COMPR</v>
          </cell>
          <cell r="D46" t="str">
            <v>LARGURA</v>
          </cell>
          <cell r="E46">
            <v>0</v>
          </cell>
          <cell r="F46">
            <v>0</v>
          </cell>
          <cell r="G46" t="str">
            <v>TOTAL</v>
          </cell>
          <cell r="H46">
            <v>0</v>
          </cell>
        </row>
        <row r="47">
          <cell r="A47">
            <v>0</v>
          </cell>
          <cell r="B47" t="str">
            <v>COBERTURA</v>
          </cell>
          <cell r="C47">
            <v>12.4</v>
          </cell>
          <cell r="D47">
            <v>26</v>
          </cell>
          <cell r="E47">
            <v>0</v>
          </cell>
          <cell r="F47">
            <v>0</v>
          </cell>
          <cell r="G47">
            <v>322.40000000000003</v>
          </cell>
          <cell r="H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0">
          <cell r="A50" t="str">
            <v>2.6</v>
          </cell>
          <cell r="B50" t="str">
            <v>RETIRADA DE FOLHAS DE PORTA DE PASSAGEM OU JANELA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20</v>
          </cell>
          <cell r="H50" t="str">
            <v xml:space="preserve">un    </v>
          </cell>
          <cell r="J50" t="str">
            <v/>
          </cell>
        </row>
        <row r="51">
          <cell r="A51">
            <v>0</v>
          </cell>
          <cell r="B51" t="str">
            <v>LOCAL</v>
          </cell>
          <cell r="C51" t="str">
            <v>QTDE</v>
          </cell>
          <cell r="D51" t="str">
            <v>LARGURA</v>
          </cell>
          <cell r="E51" t="str">
            <v>ALTURA</v>
          </cell>
          <cell r="F51">
            <v>0</v>
          </cell>
          <cell r="G51" t="str">
            <v>TOTAL</v>
          </cell>
          <cell r="H51">
            <v>0</v>
          </cell>
        </row>
        <row r="52">
          <cell r="A52">
            <v>0</v>
          </cell>
          <cell r="B52" t="str">
            <v>ENTRADAS</v>
          </cell>
          <cell r="C52">
            <v>6</v>
          </cell>
          <cell r="D52">
            <v>0</v>
          </cell>
          <cell r="E52">
            <v>0</v>
          </cell>
          <cell r="F52">
            <v>0</v>
          </cell>
          <cell r="G52">
            <v>6</v>
          </cell>
          <cell r="H52">
            <v>0</v>
          </cell>
        </row>
        <row r="53">
          <cell r="A53">
            <v>0</v>
          </cell>
          <cell r="B53" t="str">
            <v>QUIOSQUE</v>
          </cell>
          <cell r="C53">
            <v>14</v>
          </cell>
          <cell r="D53">
            <v>0</v>
          </cell>
          <cell r="E53">
            <v>0</v>
          </cell>
          <cell r="F53">
            <v>0</v>
          </cell>
          <cell r="G53">
            <v>14</v>
          </cell>
          <cell r="H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6">
          <cell r="A56" t="str">
            <v>2.7</v>
          </cell>
          <cell r="B56" t="str">
            <v>RETIRADA     DE     PAVIMENTAÇÃO      EM PARALELEPÍPEDO REJUNTADO COM  CIMENTO  E AREIA,       COM        REAPROVEITAMENTO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104.85649999999998</v>
          </cell>
          <cell r="H56" t="str">
            <v xml:space="preserve">m2    </v>
          </cell>
        </row>
        <row r="57">
          <cell r="A57">
            <v>0</v>
          </cell>
          <cell r="B57" t="str">
            <v>LOCAL</v>
          </cell>
          <cell r="C57" t="str">
            <v>COMP.</v>
          </cell>
          <cell r="D57" t="str">
            <v>LARGURA</v>
          </cell>
          <cell r="E57" t="str">
            <v>ALTURA</v>
          </cell>
          <cell r="F57">
            <v>0</v>
          </cell>
          <cell r="G57" t="str">
            <v>TOTAL</v>
          </cell>
          <cell r="H57">
            <v>0</v>
          </cell>
        </row>
        <row r="58">
          <cell r="A58">
            <v>0</v>
          </cell>
          <cell r="B58" t="str">
            <v>BWC</v>
          </cell>
          <cell r="C58">
            <v>15.49</v>
          </cell>
          <cell r="D58">
            <v>4.3499999999999996</v>
          </cell>
          <cell r="E58">
            <v>0</v>
          </cell>
          <cell r="F58">
            <v>0</v>
          </cell>
          <cell r="G58">
            <v>67.381499999999988</v>
          </cell>
          <cell r="H58">
            <v>0</v>
          </cell>
        </row>
        <row r="59">
          <cell r="A59">
            <v>0</v>
          </cell>
          <cell r="B59" t="str">
            <v>CALÇADA</v>
          </cell>
          <cell r="C59">
            <v>74.95</v>
          </cell>
          <cell r="D59">
            <v>0.5</v>
          </cell>
          <cell r="E59">
            <v>0</v>
          </cell>
          <cell r="F59">
            <v>0</v>
          </cell>
          <cell r="G59">
            <v>37.475000000000001</v>
          </cell>
          <cell r="H59">
            <v>0</v>
          </cell>
        </row>
        <row r="61">
          <cell r="A61" t="str">
            <v>2.8</v>
          </cell>
          <cell r="B61" t="str">
            <v xml:space="preserve"> REMOCAO DE AZULEJO E SUBSTRATO DE ADERENCIA EM ARGAMASSA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9.42</v>
          </cell>
          <cell r="H61" t="str">
            <v>M2</v>
          </cell>
        </row>
        <row r="62">
          <cell r="A62">
            <v>0</v>
          </cell>
          <cell r="B62" t="str">
            <v>LOCAL</v>
          </cell>
          <cell r="C62" t="str">
            <v>PERIME</v>
          </cell>
          <cell r="D62" t="str">
            <v xml:space="preserve">LARGURA </v>
          </cell>
          <cell r="E62" t="str">
            <v>ALT.</v>
          </cell>
          <cell r="F62" t="str">
            <v>QUANT.</v>
          </cell>
          <cell r="G62" t="str">
            <v>TOTAL</v>
          </cell>
          <cell r="H62">
            <v>0</v>
          </cell>
        </row>
        <row r="63">
          <cell r="A63">
            <v>0</v>
          </cell>
          <cell r="B63">
            <v>0</v>
          </cell>
          <cell r="C63">
            <v>7.85</v>
          </cell>
          <cell r="D63">
            <v>0</v>
          </cell>
          <cell r="E63">
            <v>1.2</v>
          </cell>
          <cell r="F63">
            <v>0</v>
          </cell>
          <cell r="G63">
            <v>9.42</v>
          </cell>
          <cell r="H63">
            <v>0</v>
          </cell>
        </row>
        <row r="65">
          <cell r="A65" t="str">
            <v>2.9</v>
          </cell>
          <cell r="B65" t="str">
            <v>DEMOLICAO DE REVESTIMENTO DE ARGAMASSA DE CAL E AREIA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56.3</v>
          </cell>
          <cell r="H65" t="str">
            <v>M2</v>
          </cell>
        </row>
        <row r="66">
          <cell r="A66">
            <v>0</v>
          </cell>
          <cell r="B66" t="str">
            <v>LOCAL</v>
          </cell>
          <cell r="C66" t="str">
            <v>PERIME</v>
          </cell>
          <cell r="D66" t="str">
            <v xml:space="preserve">LARGURA </v>
          </cell>
          <cell r="E66" t="str">
            <v>ALT.</v>
          </cell>
          <cell r="F66" t="str">
            <v>QUANT.</v>
          </cell>
          <cell r="G66" t="str">
            <v>TOTAL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28.15</v>
          </cell>
          <cell r="D67">
            <v>0</v>
          </cell>
          <cell r="E67">
            <v>1</v>
          </cell>
          <cell r="F67">
            <v>2</v>
          </cell>
          <cell r="G67">
            <v>56.3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70">
          <cell r="A70" t="str">
            <v>2.10</v>
          </cell>
          <cell r="B70" t="str">
            <v>CARGA MANUAL E REMOCAO E ENTULHO COM TRANSPORTE ATE 1KM EM CAMINHAO BASCULANTE 6M3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97.848970000000008</v>
          </cell>
          <cell r="H70" t="str">
            <v>M3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0</v>
          </cell>
          <cell r="B71" t="str">
            <v>LOCAL</v>
          </cell>
          <cell r="C71" t="str">
            <v>QTDE</v>
          </cell>
          <cell r="D71" t="str">
            <v>LARGURA</v>
          </cell>
          <cell r="E71" t="str">
            <v>ALTURA</v>
          </cell>
          <cell r="F71">
            <v>0</v>
          </cell>
          <cell r="G71" t="str">
            <v>TOTAL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0</v>
          </cell>
          <cell r="B72" t="str">
            <v>ALVENARIA</v>
          </cell>
          <cell r="C72">
            <v>63.957750000000004</v>
          </cell>
          <cell r="D72">
            <v>0</v>
          </cell>
          <cell r="E72">
            <v>0</v>
          </cell>
          <cell r="F72">
            <v>0</v>
          </cell>
          <cell r="G72">
            <v>63.957750000000004</v>
          </cell>
          <cell r="H72">
            <v>0</v>
          </cell>
        </row>
        <row r="73">
          <cell r="A73">
            <v>0</v>
          </cell>
          <cell r="B73" t="str">
            <v>PISO</v>
          </cell>
          <cell r="C73">
            <v>16.082220000000003</v>
          </cell>
          <cell r="D73">
            <v>0</v>
          </cell>
          <cell r="E73">
            <v>0</v>
          </cell>
          <cell r="F73">
            <v>0</v>
          </cell>
          <cell r="G73">
            <v>16.082220000000003</v>
          </cell>
          <cell r="H73">
            <v>0</v>
          </cell>
        </row>
        <row r="74">
          <cell r="A74">
            <v>0</v>
          </cell>
          <cell r="B74" t="str">
            <v>TELHA</v>
          </cell>
          <cell r="C74">
            <v>16.12</v>
          </cell>
          <cell r="D74">
            <v>0</v>
          </cell>
          <cell r="E74">
            <v>0</v>
          </cell>
          <cell r="F74">
            <v>0</v>
          </cell>
          <cell r="G74">
            <v>16.12</v>
          </cell>
          <cell r="H74">
            <v>0</v>
          </cell>
        </row>
        <row r="75">
          <cell r="A75">
            <v>0</v>
          </cell>
          <cell r="B75" t="str">
            <v>REVESTIMENTO</v>
          </cell>
          <cell r="C75">
            <v>1.6889999999999998</v>
          </cell>
          <cell r="D75">
            <v>0</v>
          </cell>
          <cell r="E75">
            <v>0</v>
          </cell>
          <cell r="F75">
            <v>0</v>
          </cell>
          <cell r="G75">
            <v>1.6889999999999998</v>
          </cell>
          <cell r="H75">
            <v>0</v>
          </cell>
        </row>
        <row r="76">
          <cell r="A76">
            <v>0</v>
          </cell>
          <cell r="B76" t="str">
            <v>COBOGO</v>
          </cell>
          <cell r="C76">
            <v>3.04</v>
          </cell>
          <cell r="D76">
            <v>0</v>
          </cell>
          <cell r="E76">
            <v>0</v>
          </cell>
          <cell r="F76">
            <v>0</v>
          </cell>
          <cell r="G76">
            <v>3.04</v>
          </cell>
          <cell r="H76">
            <v>0</v>
          </cell>
        </row>
        <row r="78">
          <cell r="A78">
            <v>3</v>
          </cell>
          <cell r="B78" t="str">
            <v>MOVIMENTO DE TERRA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80">
          <cell r="A80" t="str">
            <v>3.1</v>
          </cell>
          <cell r="B80" t="str">
            <v>ESCAVACAO MANUAL DE VALAS EM TERRA COMPACTA, PROF. DE 0 M &lt; H &lt;= 1 M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5.7200000000000006</v>
          </cell>
          <cell r="H80" t="str">
            <v>m³</v>
          </cell>
        </row>
        <row r="81">
          <cell r="A81">
            <v>0</v>
          </cell>
          <cell r="B81" t="str">
            <v>LOCAL</v>
          </cell>
          <cell r="C81" t="str">
            <v>PERIME</v>
          </cell>
          <cell r="D81" t="str">
            <v xml:space="preserve">LARGURA </v>
          </cell>
          <cell r="E81" t="str">
            <v>ALT.</v>
          </cell>
          <cell r="F81" t="str">
            <v>QUANT.</v>
          </cell>
          <cell r="G81" t="str">
            <v>TOTAL</v>
          </cell>
          <cell r="H81">
            <v>0</v>
          </cell>
        </row>
        <row r="82">
          <cell r="A82">
            <v>0</v>
          </cell>
          <cell r="B82" t="str">
            <v>BWC</v>
          </cell>
          <cell r="C82">
            <v>10.8</v>
          </cell>
          <cell r="D82">
            <v>0.4</v>
          </cell>
          <cell r="E82">
            <v>0.5</v>
          </cell>
          <cell r="F82">
            <v>2</v>
          </cell>
          <cell r="G82">
            <v>4.32</v>
          </cell>
          <cell r="H82">
            <v>0</v>
          </cell>
        </row>
        <row r="83">
          <cell r="B83" t="str">
            <v>CIRCULAÇÃO</v>
          </cell>
          <cell r="C83">
            <v>3.5</v>
          </cell>
          <cell r="D83">
            <v>0.4</v>
          </cell>
          <cell r="E83">
            <v>0.5</v>
          </cell>
          <cell r="F83">
            <v>1</v>
          </cell>
          <cell r="G83">
            <v>1.4000000000000001</v>
          </cell>
        </row>
        <row r="84">
          <cell r="A84" t="str">
            <v>3.2</v>
          </cell>
          <cell r="B84" t="str">
            <v>REATERRO MANUAL DE VALAS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1.4300000000000002</v>
          </cell>
          <cell r="H84" t="str">
            <v>m³</v>
          </cell>
        </row>
        <row r="85">
          <cell r="A85">
            <v>0</v>
          </cell>
          <cell r="B85" t="str">
            <v>LOCAL</v>
          </cell>
          <cell r="C85" t="str">
            <v>PERIME</v>
          </cell>
          <cell r="D85" t="str">
            <v xml:space="preserve">LARGURA </v>
          </cell>
          <cell r="E85" t="str">
            <v>ALT.</v>
          </cell>
          <cell r="F85" t="str">
            <v>QUANT.</v>
          </cell>
          <cell r="G85" t="str">
            <v>TOTAL</v>
          </cell>
          <cell r="H85">
            <v>0</v>
          </cell>
        </row>
        <row r="86">
          <cell r="A86">
            <v>0</v>
          </cell>
          <cell r="B86" t="str">
            <v>BWC</v>
          </cell>
          <cell r="C86">
            <v>10.8</v>
          </cell>
          <cell r="D86">
            <v>0.1</v>
          </cell>
          <cell r="E86">
            <v>0.2</v>
          </cell>
          <cell r="F86">
            <v>2</v>
          </cell>
          <cell r="G86">
            <v>1.08</v>
          </cell>
          <cell r="H86">
            <v>0</v>
          </cell>
        </row>
        <row r="87">
          <cell r="A87">
            <v>0</v>
          </cell>
          <cell r="B87" t="str">
            <v>CIRCULAÇÃO</v>
          </cell>
          <cell r="C87">
            <v>3.5</v>
          </cell>
          <cell r="D87">
            <v>0.1</v>
          </cell>
          <cell r="E87">
            <v>0.2</v>
          </cell>
          <cell r="F87">
            <v>1</v>
          </cell>
          <cell r="G87">
            <v>0.35000000000000003</v>
          </cell>
          <cell r="H87">
            <v>0</v>
          </cell>
        </row>
        <row r="89">
          <cell r="A89">
            <v>4</v>
          </cell>
          <cell r="B89" t="str">
            <v>FUNDAÇÃO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1">
          <cell r="A91" t="str">
            <v>4.1</v>
          </cell>
          <cell r="B91" t="str">
            <v>AGULHAMENTO FUNDO DE VALAS C/MACO 30KG PEDRA-DE-MAO H=10CM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3.0120000000000005</v>
          </cell>
          <cell r="H91" t="str">
            <v>M2</v>
          </cell>
        </row>
        <row r="92">
          <cell r="A92">
            <v>0</v>
          </cell>
          <cell r="B92" t="str">
            <v>LOCAL</v>
          </cell>
          <cell r="C92" t="str">
            <v>PERIME</v>
          </cell>
          <cell r="D92" t="str">
            <v xml:space="preserve">LARGURA </v>
          </cell>
          <cell r="E92" t="str">
            <v>ALT.</v>
          </cell>
          <cell r="F92" t="str">
            <v>QUANT.</v>
          </cell>
          <cell r="G92" t="str">
            <v>TOTAL</v>
          </cell>
          <cell r="H92">
            <v>0</v>
          </cell>
        </row>
        <row r="93">
          <cell r="A93">
            <v>0</v>
          </cell>
          <cell r="B93" t="str">
            <v>BWC</v>
          </cell>
          <cell r="C93">
            <v>10.8</v>
          </cell>
          <cell r="D93">
            <v>0.3</v>
          </cell>
          <cell r="E93">
            <v>0.4</v>
          </cell>
          <cell r="F93">
            <v>2</v>
          </cell>
          <cell r="G93">
            <v>2.5920000000000005</v>
          </cell>
          <cell r="H93">
            <v>0</v>
          </cell>
        </row>
        <row r="94">
          <cell r="A94">
            <v>0</v>
          </cell>
          <cell r="B94" t="str">
            <v>CIRCULAÇÃO</v>
          </cell>
          <cell r="C94">
            <v>3.5</v>
          </cell>
          <cell r="D94">
            <v>0.3</v>
          </cell>
          <cell r="E94">
            <v>0.4</v>
          </cell>
          <cell r="F94">
            <v>0</v>
          </cell>
          <cell r="G94">
            <v>0.42000000000000004</v>
          </cell>
          <cell r="H94">
            <v>0</v>
          </cell>
        </row>
        <row r="96">
          <cell r="A96" t="str">
            <v>4.2</v>
          </cell>
          <cell r="B96" t="str">
            <v>CONCRETO FCK=15MPA, PREPARO COM BETONEIRA, SEM LANCAMENTO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0.19200000000000003</v>
          </cell>
          <cell r="H96" t="str">
            <v>M3</v>
          </cell>
        </row>
        <row r="97">
          <cell r="A97">
            <v>0</v>
          </cell>
          <cell r="B97" t="str">
            <v>LOCAL</v>
          </cell>
          <cell r="C97" t="str">
            <v>QUANTID.</v>
          </cell>
          <cell r="D97" t="str">
            <v>LADO</v>
          </cell>
          <cell r="E97" t="str">
            <v>LADO</v>
          </cell>
          <cell r="F97" t="str">
            <v>ALT.</v>
          </cell>
          <cell r="G97" t="str">
            <v>TOTAL</v>
          </cell>
          <cell r="H97">
            <v>0</v>
          </cell>
        </row>
        <row r="98">
          <cell r="A98">
            <v>0</v>
          </cell>
          <cell r="B98" t="str">
            <v>BWC</v>
          </cell>
          <cell r="C98">
            <v>4</v>
          </cell>
          <cell r="D98">
            <v>0.4</v>
          </cell>
          <cell r="E98">
            <v>0.4</v>
          </cell>
          <cell r="F98">
            <v>0.3</v>
          </cell>
          <cell r="G98">
            <v>0.19200000000000003</v>
          </cell>
          <cell r="H98">
            <v>0</v>
          </cell>
        </row>
        <row r="99">
          <cell r="A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2">
          <cell r="A102" t="str">
            <v>4.3</v>
          </cell>
          <cell r="B102" t="str">
            <v>LANCAMENTO/APLICACAO MANUAL DE CONCRETO EM FUNDACOES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0.19200000000000003</v>
          </cell>
          <cell r="H102" t="str">
            <v>M3</v>
          </cell>
        </row>
        <row r="103">
          <cell r="A103">
            <v>0</v>
          </cell>
          <cell r="B103" t="str">
            <v>LOCAL</v>
          </cell>
          <cell r="C103" t="str">
            <v>QUANTID.</v>
          </cell>
          <cell r="D103" t="str">
            <v>LADO</v>
          </cell>
          <cell r="E103" t="str">
            <v>LADO</v>
          </cell>
          <cell r="F103" t="str">
            <v>ALT.</v>
          </cell>
          <cell r="G103" t="str">
            <v>TOTAL</v>
          </cell>
          <cell r="H103">
            <v>0</v>
          </cell>
        </row>
        <row r="104">
          <cell r="A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 t="str">
            <v>4.4</v>
          </cell>
          <cell r="B106" t="str">
            <v>ALVENARIA EMBASAMENTO TIJOLO CERAMICO FURADO 10X20X20 CM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2.008</v>
          </cell>
          <cell r="H106" t="str">
            <v>M3</v>
          </cell>
        </row>
        <row r="107">
          <cell r="A107">
            <v>0</v>
          </cell>
          <cell r="B107" t="str">
            <v>LOCAL</v>
          </cell>
          <cell r="C107" t="str">
            <v>PERIME</v>
          </cell>
          <cell r="D107" t="str">
            <v xml:space="preserve">LARGURA </v>
          </cell>
          <cell r="E107" t="str">
            <v>ALT.</v>
          </cell>
          <cell r="F107" t="str">
            <v>QUANT.</v>
          </cell>
          <cell r="G107" t="str">
            <v>TOTAL</v>
          </cell>
          <cell r="H107">
            <v>0</v>
          </cell>
        </row>
        <row r="108">
          <cell r="A108">
            <v>0</v>
          </cell>
          <cell r="B108" t="str">
            <v>BWC</v>
          </cell>
          <cell r="C108">
            <v>10.8</v>
          </cell>
          <cell r="D108">
            <v>0.2</v>
          </cell>
          <cell r="E108">
            <v>0.4</v>
          </cell>
          <cell r="F108">
            <v>2</v>
          </cell>
          <cell r="G108">
            <v>1.7280000000000002</v>
          </cell>
          <cell r="H108">
            <v>0</v>
          </cell>
        </row>
        <row r="109">
          <cell r="A109">
            <v>0</v>
          </cell>
          <cell r="B109" t="str">
            <v>CIRCULAÇÃO</v>
          </cell>
          <cell r="C109">
            <v>3.5</v>
          </cell>
          <cell r="D109">
            <v>0.2</v>
          </cell>
          <cell r="E109">
            <v>0.4</v>
          </cell>
          <cell r="F109">
            <v>0</v>
          </cell>
          <cell r="G109">
            <v>0.28000000000000003</v>
          </cell>
          <cell r="H109">
            <v>0</v>
          </cell>
        </row>
        <row r="112">
          <cell r="A112" t="str">
            <v>4.5</v>
          </cell>
          <cell r="B112" t="str">
            <v>CONCRETO FCK=15MPA, VIRADO EM BETONEIRA, SEM LANCAMENTO, COM IMPERMEABILIZANTE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0.84</v>
          </cell>
          <cell r="H112" t="str">
            <v>M3</v>
          </cell>
        </row>
        <row r="113">
          <cell r="A113">
            <v>0</v>
          </cell>
          <cell r="B113" t="str">
            <v>LOCAL</v>
          </cell>
          <cell r="C113" t="str">
            <v>QUANTID.</v>
          </cell>
          <cell r="D113" t="str">
            <v>LADO</v>
          </cell>
          <cell r="E113" t="str">
            <v>LADO</v>
          </cell>
          <cell r="F113" t="str">
            <v>ALT.</v>
          </cell>
          <cell r="G113" t="str">
            <v>TOTAL</v>
          </cell>
          <cell r="H113">
            <v>0</v>
          </cell>
        </row>
        <row r="114">
          <cell r="A114">
            <v>0</v>
          </cell>
          <cell r="B114" t="str">
            <v>BWC</v>
          </cell>
          <cell r="C114">
            <v>4</v>
          </cell>
          <cell r="D114">
            <v>0.15</v>
          </cell>
          <cell r="E114">
            <v>0.2</v>
          </cell>
          <cell r="F114">
            <v>7</v>
          </cell>
          <cell r="G114">
            <v>0.84</v>
          </cell>
          <cell r="H114">
            <v>0</v>
          </cell>
        </row>
        <row r="116">
          <cell r="A116" t="str">
            <v>4.6</v>
          </cell>
          <cell r="B116" t="str">
            <v>LANCAMENTO/APLICACAO MANUAL DE CONCRETO EM ESTRUTURAS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0.84</v>
          </cell>
          <cell r="H116" t="str">
            <v>M3</v>
          </cell>
        </row>
        <row r="117">
          <cell r="A117">
            <v>0</v>
          </cell>
          <cell r="B117" t="str">
            <v>LOCAL</v>
          </cell>
          <cell r="C117" t="str">
            <v>QUANTID.</v>
          </cell>
          <cell r="D117" t="str">
            <v>LADO</v>
          </cell>
          <cell r="E117" t="str">
            <v>LADO</v>
          </cell>
          <cell r="F117" t="str">
            <v>ALT.</v>
          </cell>
          <cell r="G117" t="str">
            <v>TOTAL</v>
          </cell>
          <cell r="H117">
            <v>0</v>
          </cell>
        </row>
        <row r="118">
          <cell r="A118">
            <v>0</v>
          </cell>
          <cell r="B118" t="str">
            <v>BWC</v>
          </cell>
          <cell r="C118">
            <v>4</v>
          </cell>
          <cell r="D118">
            <v>0.15</v>
          </cell>
          <cell r="E118">
            <v>0.2</v>
          </cell>
          <cell r="F118">
            <v>7</v>
          </cell>
          <cell r="G118">
            <v>0.84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 t="str">
            <v>4.7</v>
          </cell>
          <cell r="B120" t="str">
            <v>FORMA PLANA P/VIGA, PILAR E PAREDE EM CHAPA RESINADA E= 10 MM.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19.600000000000001</v>
          </cell>
          <cell r="H120" t="str">
            <v>M2</v>
          </cell>
        </row>
        <row r="121">
          <cell r="A121">
            <v>0</v>
          </cell>
          <cell r="B121" t="str">
            <v>LOCAL</v>
          </cell>
          <cell r="C121" t="str">
            <v>QUANTID.</v>
          </cell>
          <cell r="D121" t="str">
            <v>LADO</v>
          </cell>
          <cell r="E121" t="str">
            <v>LADO</v>
          </cell>
          <cell r="F121" t="str">
            <v>ALT.</v>
          </cell>
          <cell r="G121" t="str">
            <v>TOTAL</v>
          </cell>
          <cell r="H121">
            <v>0</v>
          </cell>
        </row>
        <row r="122">
          <cell r="A122">
            <v>0</v>
          </cell>
          <cell r="B122" t="str">
            <v>BWC</v>
          </cell>
          <cell r="C122">
            <v>4</v>
          </cell>
          <cell r="D122">
            <v>0.15</v>
          </cell>
          <cell r="E122">
            <v>0.2</v>
          </cell>
          <cell r="F122">
            <v>7</v>
          </cell>
          <cell r="G122">
            <v>19.600000000000001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 t="str">
            <v>4.8</v>
          </cell>
          <cell r="B124" t="str">
            <v>ARMACAO ACO CA-50 DIAM.16,0 (5/8) À 25,0MM (1) - FORNECIMENTO/ CORTE(PERDA DE 10%) / DOBRA / COLOCAÇÃO.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2.9316</v>
          </cell>
          <cell r="H124" t="str">
            <v>KG</v>
          </cell>
        </row>
        <row r="125">
          <cell r="A125">
            <v>0</v>
          </cell>
          <cell r="B125" t="str">
            <v>LOCAL</v>
          </cell>
          <cell r="C125" t="str">
            <v>QUANT</v>
          </cell>
          <cell r="D125">
            <v>0</v>
          </cell>
          <cell r="E125">
            <v>0</v>
          </cell>
          <cell r="F125">
            <v>0</v>
          </cell>
          <cell r="G125" t="str">
            <v>TOTAL</v>
          </cell>
          <cell r="H125">
            <v>0</v>
          </cell>
        </row>
        <row r="126">
          <cell r="A126">
            <v>0</v>
          </cell>
          <cell r="B126" t="str">
            <v>BWC</v>
          </cell>
          <cell r="C126">
            <v>2.9316</v>
          </cell>
          <cell r="D126" t="str">
            <v>3,49kg/m³</v>
          </cell>
          <cell r="E126">
            <v>0</v>
          </cell>
          <cell r="F126">
            <v>0</v>
          </cell>
          <cell r="G126">
            <v>2.9316</v>
          </cell>
          <cell r="H126">
            <v>0</v>
          </cell>
        </row>
        <row r="128">
          <cell r="A128">
            <v>5</v>
          </cell>
          <cell r="B128" t="str">
            <v>ESTRUTURA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30">
          <cell r="A130" t="str">
            <v>5.1</v>
          </cell>
          <cell r="B130" t="str">
            <v>ARMACAO ACO CA-50 DIAM.16,0 (5/8) À 25,0MM (1) - FORNECIMENTO/ CORTE(PERDA DE 10%) / DOBRA / COLOCAÇÃO.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18.249210000000001</v>
          </cell>
          <cell r="H130" t="str">
            <v>KG</v>
          </cell>
        </row>
        <row r="131">
          <cell r="A131">
            <v>0</v>
          </cell>
          <cell r="B131" t="str">
            <v>LOCAL</v>
          </cell>
          <cell r="C131" t="str">
            <v>QUANT</v>
          </cell>
          <cell r="D131">
            <v>0</v>
          </cell>
          <cell r="E131">
            <v>0</v>
          </cell>
          <cell r="F131">
            <v>0</v>
          </cell>
          <cell r="G131" t="str">
            <v>TOTAL</v>
          </cell>
          <cell r="H131">
            <v>0</v>
          </cell>
        </row>
        <row r="132">
          <cell r="A132">
            <v>0</v>
          </cell>
          <cell r="B132" t="str">
            <v>BWC</v>
          </cell>
          <cell r="C132">
            <v>18.249210000000001</v>
          </cell>
          <cell r="D132" t="str">
            <v>3,49kg/m³</v>
          </cell>
          <cell r="E132">
            <v>0</v>
          </cell>
          <cell r="F132">
            <v>0</v>
          </cell>
          <cell r="G132">
            <v>18.249210000000001</v>
          </cell>
          <cell r="H132">
            <v>0</v>
          </cell>
        </row>
        <row r="134">
          <cell r="A134" t="str">
            <v>5.2</v>
          </cell>
          <cell r="B134" t="str">
            <v>FORMA PLANA P/VIGA, PILAR E PAREDE EM CHAPA RESINADA E= 10 MM.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79.349999999999994</v>
          </cell>
          <cell r="H134" t="str">
            <v>M2</v>
          </cell>
        </row>
        <row r="135">
          <cell r="A135">
            <v>0</v>
          </cell>
          <cell r="B135" t="str">
            <v>LOCAL</v>
          </cell>
          <cell r="C135" t="str">
            <v>QUANTID.</v>
          </cell>
          <cell r="D135" t="str">
            <v>LADO</v>
          </cell>
          <cell r="E135" t="str">
            <v>LADO</v>
          </cell>
          <cell r="F135" t="str">
            <v>PERIM</v>
          </cell>
          <cell r="G135" t="str">
            <v>TOTAL</v>
          </cell>
          <cell r="H135">
            <v>0</v>
          </cell>
        </row>
        <row r="136">
          <cell r="A136">
            <v>0</v>
          </cell>
          <cell r="B136" t="str">
            <v>BWC</v>
          </cell>
          <cell r="C136">
            <v>4</v>
          </cell>
          <cell r="D136">
            <v>0.15</v>
          </cell>
          <cell r="E136">
            <v>0.3</v>
          </cell>
          <cell r="F136">
            <v>10.8</v>
          </cell>
          <cell r="G136">
            <v>32.400000000000006</v>
          </cell>
          <cell r="H136">
            <v>0</v>
          </cell>
        </row>
        <row r="137">
          <cell r="A137">
            <v>0</v>
          </cell>
          <cell r="B137" t="str">
            <v>CIRCULAÇÃO</v>
          </cell>
          <cell r="C137">
            <v>2</v>
          </cell>
          <cell r="D137">
            <v>0.15</v>
          </cell>
          <cell r="E137">
            <v>0.3</v>
          </cell>
          <cell r="F137">
            <v>3.5</v>
          </cell>
          <cell r="G137">
            <v>5.25</v>
          </cell>
          <cell r="H137">
            <v>0</v>
          </cell>
        </row>
        <row r="138">
          <cell r="A138">
            <v>0</v>
          </cell>
          <cell r="B138" t="str">
            <v>QUIOSQUES 3 a 6</v>
          </cell>
          <cell r="C138">
            <v>2</v>
          </cell>
          <cell r="D138">
            <v>0.15</v>
          </cell>
          <cell r="E138">
            <v>0.3</v>
          </cell>
          <cell r="F138">
            <v>9.8000000000000007</v>
          </cell>
          <cell r="G138">
            <v>14.7</v>
          </cell>
          <cell r="H138">
            <v>0</v>
          </cell>
        </row>
        <row r="139">
          <cell r="A139">
            <v>0</v>
          </cell>
          <cell r="B139" t="str">
            <v>QUIOSQUES 7 a 10</v>
          </cell>
          <cell r="C139">
            <v>2</v>
          </cell>
          <cell r="D139">
            <v>0.15</v>
          </cell>
          <cell r="E139">
            <v>0.3</v>
          </cell>
          <cell r="F139">
            <v>9.6</v>
          </cell>
          <cell r="G139">
            <v>14.399999999999999</v>
          </cell>
          <cell r="H139">
            <v>0</v>
          </cell>
        </row>
        <row r="140">
          <cell r="A140">
            <v>0</v>
          </cell>
          <cell r="B140" t="str">
            <v>QUIOSQUES</v>
          </cell>
          <cell r="C140">
            <v>4</v>
          </cell>
          <cell r="D140">
            <v>0.15</v>
          </cell>
          <cell r="E140">
            <v>0.3</v>
          </cell>
          <cell r="F140">
            <v>3.5</v>
          </cell>
          <cell r="G140">
            <v>12.600000000000001</v>
          </cell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5.3</v>
          </cell>
          <cell r="B142" t="str">
            <v>CONCRETO ARMADO DOSADO 15 MPA INCL MAT P/ 1 M3 PREPARO CONF COMP 5845 COLOC CONF COMP 7090 14 M2 DE AREA MOLDADA FORMAS E ESCORAMENTO CONF COMPS 5306 E 5708 60 KG DE ACO CA-50 INC
MAO DE OBRA P/CORTE DOBRAGEM MONTAGEM E COLO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5.2290000000000001</v>
          </cell>
          <cell r="H142" t="str">
            <v>M3</v>
          </cell>
        </row>
        <row r="143">
          <cell r="A143">
            <v>0</v>
          </cell>
          <cell r="B143" t="str">
            <v>LOCAL</v>
          </cell>
          <cell r="C143" t="str">
            <v>QUANTID.</v>
          </cell>
          <cell r="D143" t="str">
            <v>LADO</v>
          </cell>
          <cell r="E143" t="str">
            <v>LADO</v>
          </cell>
          <cell r="F143" t="str">
            <v>ALT.</v>
          </cell>
          <cell r="G143" t="str">
            <v>TOTAL</v>
          </cell>
          <cell r="H143">
            <v>0</v>
          </cell>
        </row>
        <row r="144">
          <cell r="A144">
            <v>0</v>
          </cell>
          <cell r="B144" t="str">
            <v>BWC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7">
          <cell r="A147" t="str">
            <v>5.4</v>
          </cell>
          <cell r="B147" t="str">
            <v>CONCRETO FCK=15MPA, VIRADO EM BETONEIRA, SEM LANCAMENTO, COM IMPERMEABILIZANTE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5.2290000000000001</v>
          </cell>
          <cell r="H147" t="str">
            <v>M3</v>
          </cell>
        </row>
        <row r="148">
          <cell r="A148">
            <v>0</v>
          </cell>
          <cell r="B148" t="str">
            <v>LOCAL</v>
          </cell>
          <cell r="C148" t="str">
            <v>QUANTID.</v>
          </cell>
          <cell r="D148" t="str">
            <v>LADO</v>
          </cell>
          <cell r="E148" t="str">
            <v>LADO</v>
          </cell>
          <cell r="F148" t="str">
            <v>PERIM</v>
          </cell>
          <cell r="G148" t="str">
            <v>TOTAL</v>
          </cell>
          <cell r="H148">
            <v>0</v>
          </cell>
        </row>
        <row r="149">
          <cell r="A149">
            <v>0</v>
          </cell>
          <cell r="B149" t="str">
            <v>BWC</v>
          </cell>
          <cell r="C149">
            <v>4</v>
          </cell>
          <cell r="D149">
            <v>0.15</v>
          </cell>
          <cell r="E149">
            <v>0.3</v>
          </cell>
          <cell r="F149">
            <v>10.8</v>
          </cell>
          <cell r="G149">
            <v>1.944</v>
          </cell>
          <cell r="H149">
            <v>0</v>
          </cell>
        </row>
        <row r="150">
          <cell r="A150">
            <v>0</v>
          </cell>
          <cell r="B150" t="str">
            <v>CIRCULAÇÃO</v>
          </cell>
          <cell r="C150">
            <v>2</v>
          </cell>
          <cell r="D150">
            <v>0.15</v>
          </cell>
          <cell r="E150">
            <v>0.3</v>
          </cell>
          <cell r="F150">
            <v>3.5</v>
          </cell>
          <cell r="G150">
            <v>0.315</v>
          </cell>
          <cell r="H150">
            <v>0</v>
          </cell>
        </row>
        <row r="151">
          <cell r="A151">
            <v>0</v>
          </cell>
          <cell r="B151" t="str">
            <v>PLATIBANDA</v>
          </cell>
          <cell r="C151">
            <v>2</v>
          </cell>
          <cell r="D151">
            <v>0.1</v>
          </cell>
          <cell r="E151">
            <v>0.1</v>
          </cell>
          <cell r="F151">
            <v>29.7</v>
          </cell>
          <cell r="G151">
            <v>0.59400000000000008</v>
          </cell>
          <cell r="H151">
            <v>0</v>
          </cell>
        </row>
        <row r="152">
          <cell r="A152">
            <v>0</v>
          </cell>
          <cell r="B152" t="str">
            <v>QUIOSQUES 3 a 6</v>
          </cell>
          <cell r="C152">
            <v>2</v>
          </cell>
          <cell r="D152">
            <v>0.15</v>
          </cell>
          <cell r="E152">
            <v>0.3</v>
          </cell>
          <cell r="F152">
            <v>9.8000000000000007</v>
          </cell>
          <cell r="G152">
            <v>0.88200000000000001</v>
          </cell>
          <cell r="H152">
            <v>0</v>
          </cell>
        </row>
        <row r="153">
          <cell r="A153">
            <v>0</v>
          </cell>
          <cell r="B153" t="str">
            <v>QUIOSQUES 7 a 10</v>
          </cell>
          <cell r="C153">
            <v>2</v>
          </cell>
          <cell r="D153">
            <v>0.15</v>
          </cell>
          <cell r="E153">
            <v>0.3</v>
          </cell>
          <cell r="F153">
            <v>9.6</v>
          </cell>
          <cell r="G153">
            <v>0.86399999999999999</v>
          </cell>
          <cell r="H153">
            <v>0</v>
          </cell>
        </row>
        <row r="154">
          <cell r="A154">
            <v>0</v>
          </cell>
          <cell r="B154" t="str">
            <v>QUIOSQUES</v>
          </cell>
          <cell r="C154">
            <v>4</v>
          </cell>
          <cell r="D154">
            <v>0.15</v>
          </cell>
          <cell r="E154">
            <v>0.3</v>
          </cell>
          <cell r="F154">
            <v>3.5</v>
          </cell>
          <cell r="G154">
            <v>0.63</v>
          </cell>
          <cell r="H154">
            <v>0</v>
          </cell>
        </row>
        <row r="156">
          <cell r="A156" t="str">
            <v>5.5</v>
          </cell>
          <cell r="B156" t="str">
            <v>LAJE PRE-MOLDADA P/FORRO, SOBRECARGA 100KG/M2, VAOS ATE 3,50M/E=8CM, C/LAJOTAS E CAP.C/CONC FCK=20MPA, 3CM, INTER-EIXO 38CM, C/ESCORAMENTO (REAPR.3X) E FERRAGEM NEGATIVA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27</v>
          </cell>
          <cell r="H156" t="str">
            <v>m²</v>
          </cell>
        </row>
        <row r="157">
          <cell r="A157">
            <v>0</v>
          </cell>
          <cell r="B157" t="str">
            <v>LOCAL</v>
          </cell>
          <cell r="C157" t="str">
            <v>PERIME</v>
          </cell>
          <cell r="D157" t="str">
            <v xml:space="preserve">LARGURA </v>
          </cell>
          <cell r="E157" t="str">
            <v>ALT.</v>
          </cell>
          <cell r="F157" t="str">
            <v>QUANT.</v>
          </cell>
          <cell r="G157" t="str">
            <v>TOTAL</v>
          </cell>
          <cell r="H157">
            <v>0</v>
          </cell>
        </row>
        <row r="158">
          <cell r="A158">
            <v>0</v>
          </cell>
          <cell r="B158" t="str">
            <v>BWC</v>
          </cell>
          <cell r="C158">
            <v>4.5</v>
          </cell>
          <cell r="D158">
            <v>3</v>
          </cell>
          <cell r="E158">
            <v>0</v>
          </cell>
          <cell r="F158">
            <v>2</v>
          </cell>
          <cell r="G158">
            <v>27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5.6</v>
          </cell>
          <cell r="B161" t="str">
            <v>VERGA 10X10CM EM CONCRETO PRÉ-MOLDADO FCK=20MPA (PREPARO COM BETONEIRA) AÇO CA60, BITOLA FINA, INCLUSIVE FORMAS TABUA 3A.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20.200000000000003</v>
          </cell>
          <cell r="H161" t="str">
            <v>m</v>
          </cell>
        </row>
        <row r="162">
          <cell r="A162">
            <v>0</v>
          </cell>
          <cell r="B162" t="str">
            <v>LOCAL</v>
          </cell>
          <cell r="C162" t="str">
            <v>PERIME</v>
          </cell>
          <cell r="D162" t="str">
            <v xml:space="preserve">LARGURA </v>
          </cell>
          <cell r="E162" t="str">
            <v>ALT.</v>
          </cell>
          <cell r="F162" t="str">
            <v>QUANT.</v>
          </cell>
          <cell r="G162" t="str">
            <v>TOTAL</v>
          </cell>
          <cell r="H162">
            <v>0</v>
          </cell>
        </row>
        <row r="163">
          <cell r="A163">
            <v>0</v>
          </cell>
          <cell r="B163" t="str">
            <v>BWC</v>
          </cell>
          <cell r="C163">
            <v>0.9</v>
          </cell>
          <cell r="D163">
            <v>0</v>
          </cell>
          <cell r="E163">
            <v>0</v>
          </cell>
          <cell r="F163">
            <v>2</v>
          </cell>
          <cell r="G163">
            <v>1.8</v>
          </cell>
          <cell r="H163">
            <v>0</v>
          </cell>
        </row>
        <row r="164">
          <cell r="A164">
            <v>0</v>
          </cell>
          <cell r="B164" t="str">
            <v>QUIOSQUE</v>
          </cell>
          <cell r="C164">
            <v>0.8</v>
          </cell>
          <cell r="D164">
            <v>0</v>
          </cell>
          <cell r="E164">
            <v>0</v>
          </cell>
          <cell r="F164">
            <v>12</v>
          </cell>
          <cell r="G164">
            <v>9.6000000000000014</v>
          </cell>
          <cell r="H164">
            <v>0</v>
          </cell>
        </row>
        <row r="165">
          <cell r="A165">
            <v>0</v>
          </cell>
          <cell r="B165" t="str">
            <v>CIRCULAÇÃO</v>
          </cell>
          <cell r="C165">
            <v>2.2000000000000002</v>
          </cell>
          <cell r="D165">
            <v>0</v>
          </cell>
          <cell r="E165">
            <v>0</v>
          </cell>
          <cell r="F165">
            <v>4</v>
          </cell>
          <cell r="G165">
            <v>8.8000000000000007</v>
          </cell>
          <cell r="H165">
            <v>0</v>
          </cell>
        </row>
        <row r="168">
          <cell r="A168">
            <v>6</v>
          </cell>
          <cell r="B168" t="str">
            <v>ALVENARIA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70">
          <cell r="A170" t="str">
            <v>6.1</v>
          </cell>
          <cell r="B170" t="str">
            <v>ALVENARIA EM TIJOLO CERAMICO FURADO 9X9X19CM,1/2 VEZ (ESPESSURA 9 CM), ASSENTADO EM ARGAMASSA TRACO 1:4 (CIMENTO E AREIA MEDIA NAO PENEIRADA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380.57000000000005</v>
          </cell>
          <cell r="H170" t="str">
            <v>M2</v>
          </cell>
        </row>
        <row r="171">
          <cell r="A171">
            <v>0</v>
          </cell>
          <cell r="B171" t="str">
            <v>LOCAL</v>
          </cell>
          <cell r="C171" t="str">
            <v>PERIME</v>
          </cell>
          <cell r="D171" t="str">
            <v xml:space="preserve">LARGURA </v>
          </cell>
          <cell r="E171" t="str">
            <v>ALT.</v>
          </cell>
          <cell r="F171" t="str">
            <v>QUANT.</v>
          </cell>
          <cell r="G171" t="str">
            <v>TOTAL</v>
          </cell>
          <cell r="H171">
            <v>0</v>
          </cell>
        </row>
        <row r="172">
          <cell r="A172">
            <v>0</v>
          </cell>
          <cell r="B172" t="str">
            <v>BWC</v>
          </cell>
          <cell r="C172">
            <v>10.8</v>
          </cell>
          <cell r="D172">
            <v>0</v>
          </cell>
          <cell r="E172">
            <v>6.7</v>
          </cell>
          <cell r="F172">
            <v>2</v>
          </cell>
          <cell r="G172">
            <v>144.72000000000003</v>
          </cell>
          <cell r="H172">
            <v>0</v>
          </cell>
        </row>
        <row r="173">
          <cell r="A173">
            <v>0</v>
          </cell>
          <cell r="B173" t="str">
            <v>CIRCULAÇÃO</v>
          </cell>
          <cell r="C173">
            <v>3.5</v>
          </cell>
          <cell r="D173">
            <v>0</v>
          </cell>
          <cell r="E173">
            <v>6.7</v>
          </cell>
          <cell r="F173">
            <v>0</v>
          </cell>
          <cell r="G173">
            <v>23.45</v>
          </cell>
          <cell r="H173">
            <v>0</v>
          </cell>
        </row>
        <row r="174">
          <cell r="A174">
            <v>0</v>
          </cell>
          <cell r="B174" t="str">
            <v>QUIOSQUE 3 a 6</v>
          </cell>
          <cell r="C174">
            <v>13.5</v>
          </cell>
          <cell r="D174">
            <v>0</v>
          </cell>
          <cell r="E174">
            <v>3.5</v>
          </cell>
          <cell r="F174">
            <v>2</v>
          </cell>
          <cell r="G174">
            <v>94.5</v>
          </cell>
          <cell r="H174">
            <v>0</v>
          </cell>
        </row>
        <row r="175">
          <cell r="A175">
            <v>0</v>
          </cell>
          <cell r="B175" t="str">
            <v>QUIOSQUE 7 a 11</v>
          </cell>
          <cell r="C175">
            <v>13.06</v>
          </cell>
          <cell r="D175">
            <v>0</v>
          </cell>
          <cell r="E175">
            <v>3.5</v>
          </cell>
          <cell r="F175">
            <v>2</v>
          </cell>
          <cell r="G175">
            <v>91.42</v>
          </cell>
          <cell r="H175">
            <v>0</v>
          </cell>
        </row>
        <row r="176">
          <cell r="A176">
            <v>0</v>
          </cell>
          <cell r="B176" t="str">
            <v>DESC BANCADA</v>
          </cell>
          <cell r="C176">
            <v>17.600000000000001</v>
          </cell>
          <cell r="D176">
            <v>0</v>
          </cell>
          <cell r="E176">
            <v>-1.2</v>
          </cell>
          <cell r="F176">
            <v>0</v>
          </cell>
          <cell r="G176">
            <v>-21.12</v>
          </cell>
          <cell r="H176">
            <v>0</v>
          </cell>
        </row>
        <row r="177">
          <cell r="A177">
            <v>0</v>
          </cell>
          <cell r="B177" t="str">
            <v>DESC PORTA</v>
          </cell>
          <cell r="C177">
            <v>0.8</v>
          </cell>
          <cell r="D177">
            <v>0</v>
          </cell>
          <cell r="E177">
            <v>-2.1</v>
          </cell>
          <cell r="F177">
            <v>8</v>
          </cell>
          <cell r="G177">
            <v>-13.440000000000001</v>
          </cell>
          <cell r="H177">
            <v>0</v>
          </cell>
        </row>
        <row r="178">
          <cell r="A178">
            <v>0</v>
          </cell>
          <cell r="B178" t="str">
            <v>DESC COBOGO</v>
          </cell>
          <cell r="C178">
            <v>-34</v>
          </cell>
          <cell r="D178">
            <v>0</v>
          </cell>
          <cell r="E178">
            <v>0</v>
          </cell>
          <cell r="F178">
            <v>0</v>
          </cell>
          <cell r="G178">
            <v>-34</v>
          </cell>
          <cell r="H178">
            <v>0</v>
          </cell>
        </row>
        <row r="179">
          <cell r="A179">
            <v>0</v>
          </cell>
          <cell r="B179" t="str">
            <v>PLATIBANDA</v>
          </cell>
          <cell r="C179">
            <v>29.7</v>
          </cell>
          <cell r="D179">
            <v>0</v>
          </cell>
          <cell r="E179">
            <v>1.6</v>
          </cell>
          <cell r="F179">
            <v>2</v>
          </cell>
          <cell r="G179">
            <v>95.04</v>
          </cell>
          <cell r="H179">
            <v>0</v>
          </cell>
        </row>
        <row r="181">
          <cell r="A181" t="str">
            <v>6.2</v>
          </cell>
          <cell r="B181" t="str">
            <v>ALVENARIA ELEM VAZADO CONCRETO VENEZIANA 15X22X39CM 72A-NEO REX CIMENTO/AREIA 1:4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34</v>
          </cell>
          <cell r="H181" t="str">
            <v>M2</v>
          </cell>
        </row>
        <row r="182">
          <cell r="A182">
            <v>0</v>
          </cell>
          <cell r="B182" t="str">
            <v>LOCAL</v>
          </cell>
          <cell r="C182" t="str">
            <v>QTDE</v>
          </cell>
          <cell r="D182" t="str">
            <v>LARGURA</v>
          </cell>
          <cell r="E182" t="str">
            <v>ALT.</v>
          </cell>
          <cell r="F182">
            <v>0</v>
          </cell>
          <cell r="G182" t="str">
            <v>TOTAL</v>
          </cell>
          <cell r="H182">
            <v>0</v>
          </cell>
        </row>
        <row r="183">
          <cell r="A183">
            <v>0</v>
          </cell>
          <cell r="B183" t="str">
            <v>C1</v>
          </cell>
          <cell r="C183">
            <v>10</v>
          </cell>
          <cell r="D183">
            <v>1.8</v>
          </cell>
          <cell r="E183">
            <v>1</v>
          </cell>
          <cell r="F183">
            <v>0</v>
          </cell>
          <cell r="G183">
            <v>18</v>
          </cell>
          <cell r="H183">
            <v>0</v>
          </cell>
        </row>
        <row r="184">
          <cell r="A184">
            <v>0</v>
          </cell>
          <cell r="B184" t="str">
            <v>C2</v>
          </cell>
          <cell r="C184">
            <v>8</v>
          </cell>
          <cell r="D184">
            <v>2</v>
          </cell>
          <cell r="E184">
            <v>1</v>
          </cell>
          <cell r="F184">
            <v>0</v>
          </cell>
          <cell r="G184">
            <v>16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 t="str">
            <v>6.3</v>
          </cell>
          <cell r="B187" t="str">
            <v>DIVISÓRIA EM GRANITO CINZA ANDORINHA, POLIDO NAS DUAS FACES, ESP.=2,0 cm, INCLUSIVE ASSENTAMENTO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19.079999999999998</v>
          </cell>
          <cell r="H187" t="str">
            <v xml:space="preserve">m2    </v>
          </cell>
        </row>
        <row r="188">
          <cell r="A188">
            <v>0</v>
          </cell>
          <cell r="B188" t="str">
            <v>LOCAL</v>
          </cell>
          <cell r="C188" t="str">
            <v>PERIM</v>
          </cell>
          <cell r="D188">
            <v>0</v>
          </cell>
          <cell r="E188" t="str">
            <v>ALT.</v>
          </cell>
          <cell r="F188">
            <v>0</v>
          </cell>
          <cell r="G188" t="str">
            <v>TOTAL</v>
          </cell>
          <cell r="H188">
            <v>0</v>
          </cell>
        </row>
        <row r="189">
          <cell r="A189">
            <v>0</v>
          </cell>
          <cell r="B189" t="str">
            <v>BWC</v>
          </cell>
          <cell r="C189">
            <v>10.6</v>
          </cell>
          <cell r="D189">
            <v>0</v>
          </cell>
          <cell r="E189">
            <v>1.8</v>
          </cell>
          <cell r="F189">
            <v>0</v>
          </cell>
          <cell r="G189">
            <v>19.079999999999998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 t="str">
            <v>6.4</v>
          </cell>
          <cell r="B191" t="str">
            <v>ALVENARIA EM TIJOLO CERAMICO MACICO 5X10X20CM 1 1/2 VEZ (ESPESSURA 30CM), ASSENTADO COM ARGAMASSA TRACO 1:2:8 (CIMENTO, CAL E AREIA)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16.589999999999996</v>
          </cell>
          <cell r="H191" t="str">
            <v>M2</v>
          </cell>
        </row>
        <row r="192">
          <cell r="A192">
            <v>0</v>
          </cell>
          <cell r="B192" t="str">
            <v>LOCAL</v>
          </cell>
          <cell r="C192" t="str">
            <v>PERIM.</v>
          </cell>
          <cell r="D192" t="str">
            <v>LARGURA</v>
          </cell>
          <cell r="E192" t="str">
            <v>ALT.</v>
          </cell>
          <cell r="F192" t="str">
            <v>QUANT.</v>
          </cell>
          <cell r="G192" t="str">
            <v>TOTAL</v>
          </cell>
          <cell r="H192">
            <v>0</v>
          </cell>
        </row>
        <row r="193">
          <cell r="A193">
            <v>0</v>
          </cell>
          <cell r="B193" t="str">
            <v>QUIOSQUE 2,11,12</v>
          </cell>
          <cell r="C193">
            <v>0.96</v>
          </cell>
          <cell r="D193">
            <v>0.35</v>
          </cell>
          <cell r="E193">
            <v>2.5</v>
          </cell>
          <cell r="F193">
            <v>15</v>
          </cell>
          <cell r="G193">
            <v>12.599999999999998</v>
          </cell>
          <cell r="H193">
            <v>0</v>
          </cell>
        </row>
        <row r="194">
          <cell r="A194">
            <v>0</v>
          </cell>
          <cell r="B194" t="str">
            <v>ENTRADAS LATERAL</v>
          </cell>
          <cell r="C194">
            <v>1.1399999999999999</v>
          </cell>
          <cell r="D194">
            <v>0.35</v>
          </cell>
          <cell r="E194">
            <v>2.5</v>
          </cell>
          <cell r="F194">
            <v>4</v>
          </cell>
          <cell r="G194">
            <v>3.9899999999999998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7</v>
          </cell>
          <cell r="B197" t="str">
            <v>COBERTURA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9">
          <cell r="A199" t="str">
            <v>7.1</v>
          </cell>
          <cell r="B199" t="str">
            <v>ESTRUTURA PARA COBERTURA TIPO FINK, EM ALUMINIO ANODIZADO, VAO DE 20M, ESPACAMENTO DAS TESOURAS DE 5M ATE 6,5M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363.32</v>
          </cell>
          <cell r="H199" t="str">
            <v>M2</v>
          </cell>
        </row>
        <row r="200">
          <cell r="A200">
            <v>0</v>
          </cell>
          <cell r="B200" t="str">
            <v>LOCAL</v>
          </cell>
          <cell r="C200" t="str">
            <v>LARGURA</v>
          </cell>
          <cell r="D200" t="str">
            <v>COMPRI</v>
          </cell>
          <cell r="E200" t="str">
            <v>UNIDADE</v>
          </cell>
          <cell r="F200" t="str">
            <v>M²</v>
          </cell>
          <cell r="G200" t="str">
            <v>TOTAL</v>
          </cell>
          <cell r="H200">
            <v>0</v>
          </cell>
        </row>
        <row r="201">
          <cell r="A201">
            <v>0</v>
          </cell>
          <cell r="B201" t="str">
            <v>AREA COBERTURA</v>
          </cell>
          <cell r="C201">
            <v>12.4</v>
          </cell>
          <cell r="D201">
            <v>29.3</v>
          </cell>
          <cell r="E201">
            <v>0</v>
          </cell>
          <cell r="F201">
            <v>0</v>
          </cell>
          <cell r="G201">
            <v>363.32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4">
          <cell r="A204" t="str">
            <v>7.2</v>
          </cell>
          <cell r="B204" t="str">
            <v>COBERTURA COM TELHA ONDULADA DE ALUMINIO, ESPESSURA DE 7 MM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363.32</v>
          </cell>
          <cell r="H204" t="str">
            <v>M2</v>
          </cell>
        </row>
        <row r="205">
          <cell r="B205" t="str">
            <v>AREA COBERTURA</v>
          </cell>
        </row>
        <row r="207">
          <cell r="A207" t="str">
            <v>7.3</v>
          </cell>
          <cell r="B207" t="str">
            <v>CALHA EM CHAPA DE ACO GALVANIZADO NUMERO 24, DESENVOLVIMENTO DE 50CM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58.6</v>
          </cell>
          <cell r="H207" t="str">
            <v>M</v>
          </cell>
        </row>
        <row r="208">
          <cell r="A208">
            <v>0</v>
          </cell>
          <cell r="B208" t="str">
            <v>LOCAL</v>
          </cell>
          <cell r="C208" t="str">
            <v>COMPRI</v>
          </cell>
          <cell r="D208">
            <v>0</v>
          </cell>
          <cell r="E208">
            <v>0</v>
          </cell>
          <cell r="F208">
            <v>0</v>
          </cell>
          <cell r="G208" t="str">
            <v>TOTAL</v>
          </cell>
          <cell r="H208">
            <v>0</v>
          </cell>
        </row>
        <row r="209">
          <cell r="A209">
            <v>0</v>
          </cell>
          <cell r="B209" t="str">
            <v>LATERAIS</v>
          </cell>
          <cell r="C209">
            <v>58.6</v>
          </cell>
          <cell r="D209">
            <v>0</v>
          </cell>
          <cell r="E209">
            <v>0</v>
          </cell>
          <cell r="F209">
            <v>0</v>
          </cell>
          <cell r="G209">
            <v>58.6</v>
          </cell>
          <cell r="H209">
            <v>0</v>
          </cell>
        </row>
        <row r="211">
          <cell r="A211" t="str">
            <v>7.4</v>
          </cell>
          <cell r="B211" t="str">
            <v>RUFO EM CHAPA DE ACO GALVANIZADO NUMERO 24, DESENVOLVIMENTO DE 25CM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23</v>
          </cell>
          <cell r="H211" t="str">
            <v>M</v>
          </cell>
        </row>
        <row r="212">
          <cell r="A212">
            <v>0</v>
          </cell>
          <cell r="B212" t="str">
            <v>LOCAL</v>
          </cell>
          <cell r="C212" t="str">
            <v>QTDE</v>
          </cell>
          <cell r="D212">
            <v>0</v>
          </cell>
          <cell r="E212">
            <v>0</v>
          </cell>
          <cell r="F212">
            <v>0</v>
          </cell>
          <cell r="G212" t="str">
            <v>TOTAL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23</v>
          </cell>
          <cell r="D213">
            <v>0</v>
          </cell>
          <cell r="E213">
            <v>0</v>
          </cell>
          <cell r="F213">
            <v>0</v>
          </cell>
          <cell r="G213">
            <v>23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7">
          <cell r="A217">
            <v>8</v>
          </cell>
          <cell r="B217" t="str">
            <v>INSTALAÇÕES ELÉTRICAS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9">
          <cell r="A219" t="str">
            <v>8.1</v>
          </cell>
          <cell r="B219" t="str">
            <v>CAIXA DE PASSAGEM PVC 3" OCTOGONAL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30</v>
          </cell>
          <cell r="H219" t="str">
            <v xml:space="preserve">un    </v>
          </cell>
        </row>
        <row r="220">
          <cell r="A220">
            <v>0</v>
          </cell>
          <cell r="B220" t="str">
            <v>LOCAL</v>
          </cell>
          <cell r="C220" t="str">
            <v>QTDE</v>
          </cell>
          <cell r="D220">
            <v>0</v>
          </cell>
          <cell r="E220">
            <v>0</v>
          </cell>
          <cell r="F220">
            <v>0</v>
          </cell>
          <cell r="G220" t="str">
            <v>TOTAL</v>
          </cell>
          <cell r="H220">
            <v>0</v>
          </cell>
        </row>
        <row r="221">
          <cell r="A221">
            <v>0</v>
          </cell>
          <cell r="B221" t="str">
            <v>QUIOSQUE</v>
          </cell>
          <cell r="C221">
            <v>16</v>
          </cell>
          <cell r="D221">
            <v>0</v>
          </cell>
          <cell r="E221">
            <v>0</v>
          </cell>
          <cell r="F221">
            <v>0</v>
          </cell>
          <cell r="G221">
            <v>16</v>
          </cell>
          <cell r="H221">
            <v>0</v>
          </cell>
        </row>
        <row r="222">
          <cell r="A222">
            <v>0</v>
          </cell>
          <cell r="B222" t="str">
            <v>BWC</v>
          </cell>
          <cell r="C222">
            <v>4</v>
          </cell>
          <cell r="D222">
            <v>0</v>
          </cell>
          <cell r="E222">
            <v>0</v>
          </cell>
          <cell r="F222">
            <v>0</v>
          </cell>
          <cell r="G222">
            <v>4</v>
          </cell>
          <cell r="H222">
            <v>0</v>
          </cell>
        </row>
        <row r="223">
          <cell r="A223">
            <v>0</v>
          </cell>
          <cell r="B223" t="str">
            <v>CIRCULAÇÃO</v>
          </cell>
          <cell r="C223">
            <v>10</v>
          </cell>
          <cell r="D223">
            <v>0</v>
          </cell>
          <cell r="E223">
            <v>0</v>
          </cell>
          <cell r="F223">
            <v>0</v>
          </cell>
          <cell r="G223">
            <v>10</v>
          </cell>
          <cell r="H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6">
          <cell r="A226" t="str">
            <v>8.2</v>
          </cell>
          <cell r="B226" t="str">
            <v>CAIXA DE PASSAGEM PVC 4X2" - FORNECIMENTO E INSTALACAO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54</v>
          </cell>
          <cell r="H226" t="str">
            <v xml:space="preserve">un    </v>
          </cell>
        </row>
        <row r="227">
          <cell r="A227">
            <v>0</v>
          </cell>
          <cell r="B227" t="str">
            <v>LOCAL</v>
          </cell>
          <cell r="C227" t="str">
            <v>QTDE</v>
          </cell>
          <cell r="D227">
            <v>0</v>
          </cell>
          <cell r="E227">
            <v>0</v>
          </cell>
          <cell r="F227">
            <v>0</v>
          </cell>
          <cell r="G227" t="str">
            <v>TOTAL</v>
          </cell>
          <cell r="H227">
            <v>0</v>
          </cell>
        </row>
        <row r="228">
          <cell r="A228">
            <v>0</v>
          </cell>
          <cell r="B228" t="str">
            <v>QUIOSQUE PEQ</v>
          </cell>
          <cell r="C228">
            <v>4</v>
          </cell>
          <cell r="D228">
            <v>8</v>
          </cell>
          <cell r="E228">
            <v>0</v>
          </cell>
          <cell r="F228">
            <v>0</v>
          </cell>
          <cell r="G228">
            <v>32</v>
          </cell>
          <cell r="H228">
            <v>0</v>
          </cell>
        </row>
        <row r="229">
          <cell r="A229">
            <v>0</v>
          </cell>
          <cell r="B229" t="str">
            <v>QUIOSQUE GRAN</v>
          </cell>
          <cell r="C229">
            <v>5</v>
          </cell>
          <cell r="D229">
            <v>4</v>
          </cell>
          <cell r="E229">
            <v>0</v>
          </cell>
          <cell r="F229">
            <v>0</v>
          </cell>
          <cell r="G229">
            <v>20</v>
          </cell>
          <cell r="H229">
            <v>0</v>
          </cell>
        </row>
        <row r="230">
          <cell r="A230">
            <v>0</v>
          </cell>
          <cell r="B230" t="str">
            <v>BWC</v>
          </cell>
          <cell r="C230">
            <v>2</v>
          </cell>
          <cell r="D230">
            <v>0</v>
          </cell>
          <cell r="E230">
            <v>0</v>
          </cell>
          <cell r="F230">
            <v>0</v>
          </cell>
          <cell r="G230">
            <v>2</v>
          </cell>
          <cell r="H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3">
          <cell r="A233" t="str">
            <v>8.3</v>
          </cell>
          <cell r="B233" t="str">
            <v>LUMINARIA TIPO CALHA, DE SOBREPOR, COM REATOR DE PARTIDA RAPIDA E LAMPADA FLUORESCENTE 2X40W, COMPLETA, FORNECIMENTO E INSTALACAO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22</v>
          </cell>
          <cell r="H233" t="str">
            <v xml:space="preserve">un    </v>
          </cell>
        </row>
        <row r="234">
          <cell r="A234">
            <v>0</v>
          </cell>
          <cell r="B234" t="str">
            <v>LOCAL</v>
          </cell>
          <cell r="C234" t="str">
            <v>QTDE</v>
          </cell>
          <cell r="D234">
            <v>0</v>
          </cell>
          <cell r="E234">
            <v>0</v>
          </cell>
          <cell r="F234">
            <v>0</v>
          </cell>
          <cell r="G234" t="str">
            <v>TOTAL</v>
          </cell>
          <cell r="H234">
            <v>0</v>
          </cell>
        </row>
        <row r="235">
          <cell r="A235">
            <v>0</v>
          </cell>
          <cell r="B235" t="str">
            <v>QUIOSQUE PEQ</v>
          </cell>
          <cell r="C235">
            <v>1</v>
          </cell>
          <cell r="D235">
            <v>8</v>
          </cell>
          <cell r="E235">
            <v>0</v>
          </cell>
          <cell r="F235">
            <v>0</v>
          </cell>
          <cell r="G235">
            <v>8</v>
          </cell>
          <cell r="H235">
            <v>0</v>
          </cell>
        </row>
        <row r="236">
          <cell r="A236">
            <v>0</v>
          </cell>
          <cell r="B236" t="str">
            <v>QUIOSQUE GRAN</v>
          </cell>
          <cell r="C236">
            <v>2</v>
          </cell>
          <cell r="D236">
            <v>4</v>
          </cell>
          <cell r="E236">
            <v>0</v>
          </cell>
          <cell r="F236">
            <v>0</v>
          </cell>
          <cell r="G236">
            <v>8</v>
          </cell>
          <cell r="H236">
            <v>0</v>
          </cell>
        </row>
        <row r="237">
          <cell r="A237">
            <v>0</v>
          </cell>
          <cell r="B237" t="str">
            <v>BWC</v>
          </cell>
          <cell r="C237">
            <v>3</v>
          </cell>
          <cell r="D237">
            <v>2</v>
          </cell>
          <cell r="E237">
            <v>0</v>
          </cell>
          <cell r="F237">
            <v>0</v>
          </cell>
          <cell r="G237">
            <v>6</v>
          </cell>
          <cell r="H237">
            <v>0</v>
          </cell>
        </row>
        <row r="238">
          <cell r="A238">
            <v>0</v>
          </cell>
          <cell r="B238" t="str">
            <v>CIRCULAÇÃO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40">
          <cell r="A240" t="str">
            <v>8.4</v>
          </cell>
          <cell r="B240" t="str">
            <v xml:space="preserve"> REFLETOR REDONDO EM ALUMINIO COM SUPORTE E ALCA REGULAVEL PARA FIXACAO, COM LAMPADA VAPOR DE MERCURIO 250W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</v>
          </cell>
          <cell r="H240" t="str">
            <v xml:space="preserve">un    </v>
          </cell>
        </row>
        <row r="241">
          <cell r="A241">
            <v>0</v>
          </cell>
          <cell r="B241" t="str">
            <v>LOCAL</v>
          </cell>
          <cell r="C241" t="str">
            <v>QTDE</v>
          </cell>
          <cell r="D241">
            <v>0</v>
          </cell>
          <cell r="E241">
            <v>0</v>
          </cell>
          <cell r="F241">
            <v>0</v>
          </cell>
          <cell r="G241" t="str">
            <v>TOTAL</v>
          </cell>
          <cell r="H241">
            <v>0</v>
          </cell>
        </row>
        <row r="242">
          <cell r="A242">
            <v>0</v>
          </cell>
          <cell r="B242" t="str">
            <v>CIRCULAÇÃO</v>
          </cell>
          <cell r="C242">
            <v>7</v>
          </cell>
          <cell r="D242">
            <v>0</v>
          </cell>
          <cell r="E242">
            <v>0</v>
          </cell>
          <cell r="F242">
            <v>0</v>
          </cell>
          <cell r="G242">
            <v>7</v>
          </cell>
          <cell r="H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8.5</v>
          </cell>
          <cell r="B245" t="str">
            <v xml:space="preserve"> LUMINARIA A PROVA DE GASES E TEMPO PARA LAMPADA INCANDESCENTE, MISTA OU VAPOR DE MERCURIO C/ LAMPADA INCANDESCENTE DE 100W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24</v>
          </cell>
          <cell r="H245" t="str">
            <v xml:space="preserve">un    </v>
          </cell>
        </row>
        <row r="246">
          <cell r="A246">
            <v>0</v>
          </cell>
          <cell r="B246" t="str">
            <v>LOCAL</v>
          </cell>
          <cell r="C246" t="str">
            <v>QTDE</v>
          </cell>
          <cell r="D246">
            <v>0</v>
          </cell>
          <cell r="E246">
            <v>0</v>
          </cell>
          <cell r="F246">
            <v>0</v>
          </cell>
          <cell r="G246" t="str">
            <v>TOTAL</v>
          </cell>
          <cell r="H246">
            <v>0</v>
          </cell>
        </row>
        <row r="247">
          <cell r="A247">
            <v>0</v>
          </cell>
          <cell r="B247" t="str">
            <v>CALÇADA</v>
          </cell>
          <cell r="C247">
            <v>24</v>
          </cell>
          <cell r="D247">
            <v>0</v>
          </cell>
          <cell r="E247">
            <v>0</v>
          </cell>
          <cell r="F247">
            <v>0</v>
          </cell>
          <cell r="G247">
            <v>24</v>
          </cell>
          <cell r="H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 t="str">
            <v>8.6</v>
          </cell>
          <cell r="B250" t="str">
            <v>INTERRUPTOR SIMPLES DE EMBUTIR 10A/250V 1 TECLA, SEM PLACA - FORNECIMENTO E INSTALACAO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4</v>
          </cell>
          <cell r="H250" t="str">
            <v xml:space="preserve">un    </v>
          </cell>
        </row>
        <row r="251">
          <cell r="A251">
            <v>0</v>
          </cell>
          <cell r="B251" t="str">
            <v>LOCAL</v>
          </cell>
          <cell r="C251" t="str">
            <v>QTDE</v>
          </cell>
          <cell r="D251">
            <v>0</v>
          </cell>
          <cell r="E251">
            <v>0</v>
          </cell>
          <cell r="F251">
            <v>0</v>
          </cell>
          <cell r="G251" t="str">
            <v>TOTAL</v>
          </cell>
          <cell r="H251">
            <v>0</v>
          </cell>
        </row>
        <row r="252">
          <cell r="A252">
            <v>0</v>
          </cell>
          <cell r="B252" t="str">
            <v>QUIOSQUE GRAN</v>
          </cell>
          <cell r="C252">
            <v>4</v>
          </cell>
          <cell r="D252">
            <v>0</v>
          </cell>
          <cell r="E252">
            <v>0</v>
          </cell>
          <cell r="F252">
            <v>0</v>
          </cell>
          <cell r="G252">
            <v>4</v>
          </cell>
          <cell r="H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5">
          <cell r="A255" t="str">
            <v>8.7</v>
          </cell>
          <cell r="B255" t="str">
            <v xml:space="preserve"> INTERRUPTOR SIMPLES DE EMBUTIR 10A/250V 2 TECLAS, COM PLACA - FORNECIMENTO E INSTALACAO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2</v>
          </cell>
          <cell r="H255" t="str">
            <v xml:space="preserve">un    </v>
          </cell>
        </row>
        <row r="256">
          <cell r="A256">
            <v>0</v>
          </cell>
          <cell r="B256" t="str">
            <v>LOCAL</v>
          </cell>
          <cell r="C256" t="str">
            <v>QTDE</v>
          </cell>
          <cell r="D256">
            <v>0</v>
          </cell>
          <cell r="E256">
            <v>0</v>
          </cell>
          <cell r="F256">
            <v>0</v>
          </cell>
          <cell r="G256" t="str">
            <v>TOTAL</v>
          </cell>
          <cell r="H256">
            <v>0</v>
          </cell>
        </row>
        <row r="257">
          <cell r="A257">
            <v>0</v>
          </cell>
          <cell r="B257" t="str">
            <v>BWC</v>
          </cell>
          <cell r="C257">
            <v>2</v>
          </cell>
          <cell r="D257">
            <v>0</v>
          </cell>
          <cell r="E257">
            <v>0</v>
          </cell>
          <cell r="F257">
            <v>0</v>
          </cell>
          <cell r="G257">
            <v>2</v>
          </cell>
          <cell r="H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A259" t="str">
            <v>8.8</v>
          </cell>
          <cell r="B259" t="str">
            <v>INTERRUPTOR SIMPLES COM 1 TOMADA UNIVERSAL CONJUGADOS COM PLACA - FORNECIMENTO E INSTALACAO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12</v>
          </cell>
          <cell r="H259" t="str">
            <v xml:space="preserve">un    </v>
          </cell>
        </row>
        <row r="260">
          <cell r="A260">
            <v>0</v>
          </cell>
          <cell r="B260" t="str">
            <v>LOCAL</v>
          </cell>
          <cell r="C260" t="str">
            <v>QTDE</v>
          </cell>
          <cell r="D260">
            <v>0</v>
          </cell>
          <cell r="E260">
            <v>0</v>
          </cell>
          <cell r="F260">
            <v>0</v>
          </cell>
          <cell r="G260" t="str">
            <v>TOTAL</v>
          </cell>
          <cell r="H260">
            <v>0</v>
          </cell>
        </row>
        <row r="261">
          <cell r="A261">
            <v>0</v>
          </cell>
          <cell r="B261" t="str">
            <v>QUIOSQUE</v>
          </cell>
          <cell r="C261">
            <v>12</v>
          </cell>
          <cell r="D261">
            <v>0</v>
          </cell>
          <cell r="E261">
            <v>0</v>
          </cell>
          <cell r="F261">
            <v>0</v>
          </cell>
          <cell r="G261">
            <v>12</v>
          </cell>
          <cell r="H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4">
          <cell r="A264" t="str">
            <v>8.9</v>
          </cell>
          <cell r="B264" t="str">
            <v>TOMADA DE EMBUTIR 2P+T 10A/250V C/ PLACA - FORNECIMENTO E INSTALACAO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50</v>
          </cell>
          <cell r="H264" t="str">
            <v xml:space="preserve">un    </v>
          </cell>
        </row>
        <row r="265">
          <cell r="A265">
            <v>0</v>
          </cell>
          <cell r="B265" t="str">
            <v>LOCAL</v>
          </cell>
          <cell r="C265" t="str">
            <v>QTDE</v>
          </cell>
          <cell r="D265">
            <v>0</v>
          </cell>
          <cell r="E265">
            <v>0</v>
          </cell>
          <cell r="F265">
            <v>0</v>
          </cell>
          <cell r="G265" t="str">
            <v>TOTAL</v>
          </cell>
          <cell r="H265">
            <v>0</v>
          </cell>
        </row>
        <row r="266">
          <cell r="A266">
            <v>0</v>
          </cell>
          <cell r="B266" t="str">
            <v>QUIOSQUE PEQ</v>
          </cell>
          <cell r="C266">
            <v>4</v>
          </cell>
          <cell r="D266">
            <v>8</v>
          </cell>
          <cell r="E266">
            <v>0</v>
          </cell>
          <cell r="F266">
            <v>0</v>
          </cell>
          <cell r="G266">
            <v>32</v>
          </cell>
          <cell r="H266">
            <v>0</v>
          </cell>
        </row>
        <row r="267">
          <cell r="A267">
            <v>0</v>
          </cell>
          <cell r="B267" t="str">
            <v>QUIOSQUE GRAN</v>
          </cell>
          <cell r="C267">
            <v>4</v>
          </cell>
          <cell r="D267">
            <v>4</v>
          </cell>
          <cell r="E267">
            <v>0</v>
          </cell>
          <cell r="F267">
            <v>0</v>
          </cell>
          <cell r="G267">
            <v>16</v>
          </cell>
          <cell r="H267">
            <v>0</v>
          </cell>
        </row>
        <row r="268">
          <cell r="A268">
            <v>0</v>
          </cell>
          <cell r="B268" t="str">
            <v>BWC</v>
          </cell>
          <cell r="C268">
            <v>2</v>
          </cell>
          <cell r="D268">
            <v>0</v>
          </cell>
          <cell r="E268">
            <v>0</v>
          </cell>
          <cell r="F268">
            <v>0</v>
          </cell>
          <cell r="G268">
            <v>2</v>
          </cell>
          <cell r="H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1">
          <cell r="A271" t="str">
            <v>8.10</v>
          </cell>
          <cell r="B271" t="str">
            <v>TOMADA DE EMBUTIR 2P+T 20A/250V C/ PLACA - FORNECIMENTO E INSTALACAO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4</v>
          </cell>
          <cell r="H271" t="str">
            <v xml:space="preserve">un    </v>
          </cell>
        </row>
        <row r="272">
          <cell r="A272">
            <v>0</v>
          </cell>
          <cell r="B272" t="str">
            <v>LOCAL</v>
          </cell>
          <cell r="C272" t="str">
            <v>QTDE</v>
          </cell>
          <cell r="D272">
            <v>0</v>
          </cell>
          <cell r="E272">
            <v>0</v>
          </cell>
          <cell r="F272">
            <v>0</v>
          </cell>
          <cell r="G272" t="str">
            <v>TOTAL</v>
          </cell>
          <cell r="H272">
            <v>0</v>
          </cell>
        </row>
        <row r="273">
          <cell r="A273">
            <v>0</v>
          </cell>
          <cell r="B273" t="str">
            <v>QUIOSQUE GRAN</v>
          </cell>
          <cell r="C273">
            <v>1</v>
          </cell>
          <cell r="D273">
            <v>4</v>
          </cell>
          <cell r="E273">
            <v>0</v>
          </cell>
          <cell r="F273">
            <v>0</v>
          </cell>
          <cell r="G273">
            <v>4</v>
          </cell>
          <cell r="H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8.11</v>
          </cell>
          <cell r="B275" t="str">
            <v xml:space="preserve"> QUADRO DE DISTRIBUICAO DE ENERGIA P/ 6 DISJUNTORES TERMOMAGNETICOS MONOPOLARES SEM BARRAMENTO, DE EMBUTIR, EM CHAPA METALICA - FORNECIMENTO E INSTALACAO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3</v>
          </cell>
          <cell r="H275" t="e">
            <v>#N/A</v>
          </cell>
        </row>
        <row r="276">
          <cell r="A276">
            <v>0</v>
          </cell>
          <cell r="B276" t="str">
            <v>LOCAL</v>
          </cell>
          <cell r="C276" t="str">
            <v>QTDE</v>
          </cell>
          <cell r="D276">
            <v>0</v>
          </cell>
          <cell r="E276">
            <v>0</v>
          </cell>
          <cell r="F276">
            <v>0</v>
          </cell>
          <cell r="G276" t="str">
            <v>TOTAL</v>
          </cell>
          <cell r="H276">
            <v>0</v>
          </cell>
        </row>
        <row r="277">
          <cell r="A277">
            <v>0</v>
          </cell>
          <cell r="B277" t="str">
            <v>CIRCULAÇÃO 01</v>
          </cell>
          <cell r="C277">
            <v>1</v>
          </cell>
          <cell r="D277">
            <v>0</v>
          </cell>
          <cell r="E277">
            <v>0</v>
          </cell>
          <cell r="F277">
            <v>0</v>
          </cell>
          <cell r="G277">
            <v>1</v>
          </cell>
          <cell r="H277">
            <v>0</v>
          </cell>
        </row>
        <row r="278">
          <cell r="A278">
            <v>0</v>
          </cell>
          <cell r="B278" t="str">
            <v>CIRCULAÇÃO 02</v>
          </cell>
          <cell r="C278">
            <v>1</v>
          </cell>
          <cell r="D278">
            <v>0</v>
          </cell>
          <cell r="E278">
            <v>0</v>
          </cell>
          <cell r="F278">
            <v>0</v>
          </cell>
          <cell r="G278">
            <v>1</v>
          </cell>
          <cell r="H278">
            <v>0</v>
          </cell>
        </row>
        <row r="279">
          <cell r="A279">
            <v>0</v>
          </cell>
          <cell r="B279" t="str">
            <v>CIRCULAÇÃO 03</v>
          </cell>
          <cell r="C279">
            <v>1</v>
          </cell>
          <cell r="D279">
            <v>0</v>
          </cell>
          <cell r="E279">
            <v>0</v>
          </cell>
          <cell r="F279">
            <v>0</v>
          </cell>
          <cell r="G279">
            <v>1</v>
          </cell>
          <cell r="H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2">
          <cell r="A282" t="str">
            <v>8.12</v>
          </cell>
          <cell r="B282" t="str">
            <v>DISJUNTOR TERMOMAGNETICO MONOPOLAR PADRAO NEMA (AMERICANO) 10 A 30A 240V, FORNECIMENTO E INSTALACAO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16</v>
          </cell>
          <cell r="H282" t="str">
            <v xml:space="preserve">un    </v>
          </cell>
        </row>
        <row r="283">
          <cell r="A283">
            <v>0</v>
          </cell>
          <cell r="B283" t="str">
            <v>LOCAL</v>
          </cell>
          <cell r="C283" t="str">
            <v>QTDE</v>
          </cell>
          <cell r="D283">
            <v>0</v>
          </cell>
          <cell r="E283">
            <v>0</v>
          </cell>
          <cell r="F283">
            <v>0</v>
          </cell>
          <cell r="G283" t="str">
            <v>TOTAL</v>
          </cell>
          <cell r="H283">
            <v>0</v>
          </cell>
        </row>
        <row r="284">
          <cell r="A284">
            <v>0</v>
          </cell>
          <cell r="B284" t="str">
            <v>QUIOSQUE PEQ</v>
          </cell>
          <cell r="C284">
            <v>8</v>
          </cell>
          <cell r="D284">
            <v>0</v>
          </cell>
          <cell r="E284">
            <v>0</v>
          </cell>
          <cell r="F284">
            <v>0</v>
          </cell>
          <cell r="G284">
            <v>8</v>
          </cell>
          <cell r="H284">
            <v>0</v>
          </cell>
        </row>
        <row r="285">
          <cell r="A285">
            <v>0</v>
          </cell>
          <cell r="B285" t="str">
            <v>QUIOSQUE GRAN</v>
          </cell>
          <cell r="C285">
            <v>4</v>
          </cell>
          <cell r="D285">
            <v>0</v>
          </cell>
          <cell r="E285">
            <v>0</v>
          </cell>
          <cell r="F285">
            <v>0</v>
          </cell>
          <cell r="G285">
            <v>4</v>
          </cell>
          <cell r="H285">
            <v>0</v>
          </cell>
        </row>
        <row r="286">
          <cell r="A286">
            <v>0</v>
          </cell>
          <cell r="B286" t="str">
            <v>BWC</v>
          </cell>
          <cell r="C286">
            <v>2</v>
          </cell>
          <cell r="D286">
            <v>0</v>
          </cell>
          <cell r="E286">
            <v>0</v>
          </cell>
          <cell r="F286">
            <v>0</v>
          </cell>
          <cell r="G286">
            <v>2</v>
          </cell>
          <cell r="H286">
            <v>0</v>
          </cell>
        </row>
        <row r="287">
          <cell r="A287">
            <v>0</v>
          </cell>
          <cell r="B287" t="str">
            <v>CIRCULAÇÃO</v>
          </cell>
          <cell r="C287">
            <v>2</v>
          </cell>
          <cell r="D287">
            <v>0</v>
          </cell>
          <cell r="E287">
            <v>0</v>
          </cell>
          <cell r="F287">
            <v>0</v>
          </cell>
          <cell r="G287">
            <v>2</v>
          </cell>
          <cell r="H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90">
          <cell r="A290" t="str">
            <v>8.13</v>
          </cell>
          <cell r="B290" t="str">
            <v>ELETRODUTO DE PVC RIGIDO ROSCAVEL DN 32MM (1 1/4") INCL CONEXOES, FORNECIMENTO E INSTALACAO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120</v>
          </cell>
          <cell r="H290" t="str">
            <v>M</v>
          </cell>
        </row>
        <row r="291">
          <cell r="A291">
            <v>0</v>
          </cell>
          <cell r="B291" t="str">
            <v>LOCAL</v>
          </cell>
          <cell r="C291" t="str">
            <v>QTDE</v>
          </cell>
          <cell r="D291">
            <v>0</v>
          </cell>
          <cell r="E291">
            <v>0</v>
          </cell>
          <cell r="F291">
            <v>0</v>
          </cell>
          <cell r="G291" t="str">
            <v>TOTAL</v>
          </cell>
          <cell r="H291">
            <v>0</v>
          </cell>
        </row>
        <row r="292">
          <cell r="A292">
            <v>0</v>
          </cell>
          <cell r="B292" t="str">
            <v>QUIOSQUE</v>
          </cell>
          <cell r="C292">
            <v>100</v>
          </cell>
          <cell r="D292">
            <v>0</v>
          </cell>
          <cell r="E292">
            <v>0</v>
          </cell>
          <cell r="F292">
            <v>0</v>
          </cell>
          <cell r="G292">
            <v>100</v>
          </cell>
          <cell r="H292">
            <v>0</v>
          </cell>
        </row>
        <row r="293">
          <cell r="A293">
            <v>0</v>
          </cell>
          <cell r="B293" t="str">
            <v>CIRCULAÇÃO</v>
          </cell>
          <cell r="C293">
            <v>20</v>
          </cell>
          <cell r="D293">
            <v>0</v>
          </cell>
          <cell r="E293">
            <v>0</v>
          </cell>
          <cell r="F293">
            <v>0</v>
          </cell>
          <cell r="G293">
            <v>20</v>
          </cell>
          <cell r="H293">
            <v>0</v>
          </cell>
        </row>
        <row r="295">
          <cell r="A295" t="str">
            <v>8.14</v>
          </cell>
          <cell r="B295" t="str">
            <v>ELETRODUTO DE PVC RIGIDO ROSCAVEL DN 40MM (1 1/2") INCL CONEXOES, FORNECIMENTO E INSTALACAO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120</v>
          </cell>
          <cell r="H295" t="str">
            <v>M</v>
          </cell>
        </row>
        <row r="296">
          <cell r="A296">
            <v>0</v>
          </cell>
          <cell r="B296" t="str">
            <v>LOCAL</v>
          </cell>
          <cell r="C296" t="str">
            <v>QTDE</v>
          </cell>
          <cell r="D296" t="str">
            <v>LARGURA</v>
          </cell>
          <cell r="E296" t="str">
            <v>ALTURA</v>
          </cell>
          <cell r="F296">
            <v>0</v>
          </cell>
          <cell r="G296" t="str">
            <v>TOTAL</v>
          </cell>
          <cell r="H296">
            <v>0</v>
          </cell>
        </row>
        <row r="297">
          <cell r="A297">
            <v>0</v>
          </cell>
          <cell r="B297" t="str">
            <v>QUIOSQUE</v>
          </cell>
          <cell r="C297">
            <v>100</v>
          </cell>
          <cell r="D297">
            <v>0</v>
          </cell>
          <cell r="E297">
            <v>0</v>
          </cell>
          <cell r="F297">
            <v>0</v>
          </cell>
          <cell r="G297">
            <v>100</v>
          </cell>
          <cell r="H297">
            <v>0</v>
          </cell>
        </row>
        <row r="298">
          <cell r="A298">
            <v>0</v>
          </cell>
          <cell r="B298" t="str">
            <v>CIRCULAÇÃO</v>
          </cell>
          <cell r="C298">
            <v>20</v>
          </cell>
          <cell r="D298">
            <v>0</v>
          </cell>
          <cell r="E298">
            <v>0</v>
          </cell>
          <cell r="F298">
            <v>0</v>
          </cell>
          <cell r="G298">
            <v>20</v>
          </cell>
          <cell r="H298">
            <v>0</v>
          </cell>
        </row>
        <row r="300">
          <cell r="A300" t="str">
            <v>8.15</v>
          </cell>
          <cell r="B300" t="str">
            <v>CABO DE COBRE ISOLAMENTO TERMOPLASTICO 0,6/1KV 2,5MM2 ANTI-CHAMA - FORNECIMENTO E INSTALACAO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120</v>
          </cell>
          <cell r="H300" t="str">
            <v>M</v>
          </cell>
        </row>
        <row r="301">
          <cell r="A301">
            <v>0</v>
          </cell>
          <cell r="B301" t="str">
            <v>LOCAL</v>
          </cell>
          <cell r="C301" t="str">
            <v>QTDE</v>
          </cell>
          <cell r="D301">
            <v>0</v>
          </cell>
          <cell r="E301">
            <v>0</v>
          </cell>
          <cell r="F301">
            <v>0</v>
          </cell>
          <cell r="G301" t="str">
            <v>TOTAL</v>
          </cell>
          <cell r="H301">
            <v>0</v>
          </cell>
        </row>
        <row r="302">
          <cell r="A302">
            <v>0</v>
          </cell>
          <cell r="B302" t="str">
            <v>QUIOSQUE</v>
          </cell>
          <cell r="C302">
            <v>100</v>
          </cell>
          <cell r="D302">
            <v>0</v>
          </cell>
          <cell r="E302">
            <v>0</v>
          </cell>
          <cell r="F302">
            <v>0</v>
          </cell>
          <cell r="G302">
            <v>100</v>
          </cell>
          <cell r="H302">
            <v>0</v>
          </cell>
        </row>
        <row r="303">
          <cell r="A303">
            <v>0</v>
          </cell>
          <cell r="B303" t="str">
            <v>CIRCULAÇÃO</v>
          </cell>
          <cell r="C303">
            <v>20</v>
          </cell>
          <cell r="D303">
            <v>0</v>
          </cell>
          <cell r="E303">
            <v>0</v>
          </cell>
          <cell r="F303">
            <v>0</v>
          </cell>
          <cell r="G303">
            <v>20</v>
          </cell>
          <cell r="H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8.16</v>
          </cell>
          <cell r="B305" t="str">
            <v>CABO DE COBRE ISOLAMENTO TERMOPLASTICO 0,6/1KV 4MM2 ANTI-CHAMA - FORNECIMENTO E INSTALACAO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120</v>
          </cell>
          <cell r="H305" t="str">
            <v>M</v>
          </cell>
        </row>
        <row r="306">
          <cell r="A306">
            <v>0</v>
          </cell>
          <cell r="B306" t="str">
            <v>LOCAL</v>
          </cell>
          <cell r="C306" t="str">
            <v>QTDE</v>
          </cell>
          <cell r="D306">
            <v>0</v>
          </cell>
          <cell r="E306">
            <v>0</v>
          </cell>
          <cell r="F306">
            <v>0</v>
          </cell>
          <cell r="G306" t="str">
            <v>TOTAL</v>
          </cell>
          <cell r="H306">
            <v>0</v>
          </cell>
        </row>
        <row r="307">
          <cell r="A307">
            <v>0</v>
          </cell>
          <cell r="B307" t="str">
            <v>QUIOSQUE</v>
          </cell>
          <cell r="C307">
            <v>100</v>
          </cell>
          <cell r="D307">
            <v>0</v>
          </cell>
          <cell r="E307">
            <v>0</v>
          </cell>
          <cell r="F307">
            <v>0</v>
          </cell>
          <cell r="G307">
            <v>100</v>
          </cell>
          <cell r="H307">
            <v>0</v>
          </cell>
        </row>
        <row r="308">
          <cell r="A308">
            <v>0</v>
          </cell>
          <cell r="B308" t="str">
            <v>CIRCULAÇÃO</v>
          </cell>
          <cell r="C308">
            <v>20</v>
          </cell>
          <cell r="D308">
            <v>0</v>
          </cell>
          <cell r="E308">
            <v>0</v>
          </cell>
          <cell r="F308">
            <v>0</v>
          </cell>
          <cell r="G308">
            <v>20</v>
          </cell>
          <cell r="H308">
            <v>0</v>
          </cell>
        </row>
        <row r="310">
          <cell r="A310">
            <v>9</v>
          </cell>
          <cell r="B310" t="str">
            <v>INSTALAÇÕES HIDROSSANITÁRIAS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2">
          <cell r="A312" t="str">
            <v>9.1</v>
          </cell>
          <cell r="B312" t="str">
            <v>TUBO PVC SOLDAVEL AGUA FRIA DN 25MM, INCLUSIVE CONEXOES - FORNECIMENTO E INSTALACAO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24</v>
          </cell>
          <cell r="H312" t="str">
            <v>M</v>
          </cell>
        </row>
        <row r="313">
          <cell r="A313">
            <v>0</v>
          </cell>
          <cell r="B313" t="str">
            <v>LOCAL</v>
          </cell>
          <cell r="C313" t="str">
            <v>QTDE</v>
          </cell>
          <cell r="D313">
            <v>0</v>
          </cell>
          <cell r="E313">
            <v>0</v>
          </cell>
          <cell r="F313">
            <v>0</v>
          </cell>
          <cell r="G313" t="str">
            <v>TOTAL</v>
          </cell>
          <cell r="H313">
            <v>0</v>
          </cell>
        </row>
        <row r="314">
          <cell r="A314">
            <v>0</v>
          </cell>
          <cell r="B314" t="str">
            <v>BWC</v>
          </cell>
          <cell r="C314">
            <v>14</v>
          </cell>
          <cell r="D314">
            <v>0</v>
          </cell>
          <cell r="E314">
            <v>0</v>
          </cell>
          <cell r="F314">
            <v>0</v>
          </cell>
          <cell r="G314">
            <v>14</v>
          </cell>
          <cell r="H314">
            <v>0</v>
          </cell>
        </row>
        <row r="315">
          <cell r="A315">
            <v>0</v>
          </cell>
          <cell r="B315" t="str">
            <v>QUIOSQUE</v>
          </cell>
          <cell r="C315">
            <v>10</v>
          </cell>
          <cell r="D315">
            <v>0</v>
          </cell>
          <cell r="E315">
            <v>0</v>
          </cell>
          <cell r="F315">
            <v>0</v>
          </cell>
          <cell r="G315">
            <v>10</v>
          </cell>
          <cell r="H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8">
          <cell r="A318" t="str">
            <v>9.2</v>
          </cell>
          <cell r="B318" t="str">
            <v>TUBO PVC SOLDAVEL AGUA FRIA DN 32MM, INCLUSIVE CONEXOES - FORNECIMENTO E INSTALACAO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16</v>
          </cell>
          <cell r="H318" t="str">
            <v>M</v>
          </cell>
        </row>
        <row r="319">
          <cell r="A319">
            <v>0</v>
          </cell>
          <cell r="B319" t="str">
            <v>LOCAL</v>
          </cell>
          <cell r="C319" t="str">
            <v>QTDE</v>
          </cell>
          <cell r="D319">
            <v>0</v>
          </cell>
          <cell r="E319">
            <v>0</v>
          </cell>
          <cell r="F319">
            <v>0</v>
          </cell>
          <cell r="G319" t="str">
            <v>TOTAL</v>
          </cell>
          <cell r="H319">
            <v>0</v>
          </cell>
        </row>
        <row r="320">
          <cell r="A320">
            <v>0</v>
          </cell>
          <cell r="B320" t="str">
            <v>BWC</v>
          </cell>
          <cell r="C320">
            <v>6</v>
          </cell>
          <cell r="D320">
            <v>0</v>
          </cell>
          <cell r="E320">
            <v>0</v>
          </cell>
          <cell r="F320">
            <v>0</v>
          </cell>
          <cell r="G320">
            <v>6</v>
          </cell>
          <cell r="H320">
            <v>0</v>
          </cell>
        </row>
        <row r="321">
          <cell r="A321">
            <v>0</v>
          </cell>
          <cell r="B321" t="str">
            <v>QUIOSQUE</v>
          </cell>
          <cell r="C321">
            <v>10</v>
          </cell>
          <cell r="D321">
            <v>0</v>
          </cell>
          <cell r="E321">
            <v>0</v>
          </cell>
          <cell r="F321">
            <v>0</v>
          </cell>
          <cell r="G321">
            <v>10</v>
          </cell>
          <cell r="H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A324" t="str">
            <v>9.3</v>
          </cell>
          <cell r="B324" t="str">
            <v>TUBO PVC ESGOTO JS PREDIAL DN 40MM, INCLUSIVE CONEXOES - FORNECIMENTO E INSTALACAO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6</v>
          </cell>
          <cell r="H324" t="str">
            <v>M</v>
          </cell>
        </row>
        <row r="325">
          <cell r="A325">
            <v>0</v>
          </cell>
          <cell r="B325" t="str">
            <v>LOCAL</v>
          </cell>
          <cell r="C325" t="str">
            <v>QTDE</v>
          </cell>
          <cell r="D325">
            <v>0</v>
          </cell>
          <cell r="E325">
            <v>0</v>
          </cell>
          <cell r="F325">
            <v>0</v>
          </cell>
          <cell r="G325" t="str">
            <v>TOTAL</v>
          </cell>
          <cell r="H325">
            <v>0</v>
          </cell>
        </row>
        <row r="326">
          <cell r="A326">
            <v>0</v>
          </cell>
          <cell r="B326" t="str">
            <v>BWC</v>
          </cell>
          <cell r="C326">
            <v>6</v>
          </cell>
          <cell r="D326">
            <v>0</v>
          </cell>
          <cell r="E326">
            <v>0</v>
          </cell>
          <cell r="F326">
            <v>0</v>
          </cell>
          <cell r="G326">
            <v>6</v>
          </cell>
          <cell r="H326">
            <v>0</v>
          </cell>
        </row>
        <row r="327">
          <cell r="A327">
            <v>0</v>
          </cell>
          <cell r="B327" t="str">
            <v>QUIOSQUE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9.4</v>
          </cell>
          <cell r="B330" t="str">
            <v>TUBO PVC ESGOTO PREDIAL DN 100MM, INCLUSIVE CONEXOES - FORNECIMENTO E INSTALACAO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60</v>
          </cell>
          <cell r="H330" t="str">
            <v>M</v>
          </cell>
        </row>
        <row r="331">
          <cell r="A331">
            <v>0</v>
          </cell>
          <cell r="B331" t="str">
            <v>LOCAL</v>
          </cell>
          <cell r="C331" t="str">
            <v>QTDE</v>
          </cell>
          <cell r="D331">
            <v>0</v>
          </cell>
          <cell r="E331">
            <v>0</v>
          </cell>
          <cell r="F331">
            <v>0</v>
          </cell>
          <cell r="G331" t="str">
            <v>TOTAL</v>
          </cell>
          <cell r="H331">
            <v>0</v>
          </cell>
        </row>
        <row r="332">
          <cell r="A332">
            <v>0</v>
          </cell>
          <cell r="B332" t="str">
            <v>BWC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QUIOSQUE</v>
          </cell>
          <cell r="C333">
            <v>60</v>
          </cell>
          <cell r="D333">
            <v>0</v>
          </cell>
          <cell r="E333">
            <v>0</v>
          </cell>
          <cell r="F333">
            <v>0</v>
          </cell>
          <cell r="G333">
            <v>60</v>
          </cell>
          <cell r="H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 t="str">
            <v>9.5</v>
          </cell>
          <cell r="B336" t="str">
            <v>REGISTRO GAVETA 3/4" COM CANOPLA ACABAMENTO CROMADO SIMPLES - FORNECIMENTO E INSTALACAO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2</v>
          </cell>
          <cell r="H336" t="str">
            <v xml:space="preserve">un    </v>
          </cell>
        </row>
        <row r="337">
          <cell r="A337">
            <v>0</v>
          </cell>
          <cell r="B337" t="str">
            <v>LOCAL</v>
          </cell>
          <cell r="C337" t="str">
            <v>QTDE</v>
          </cell>
          <cell r="D337">
            <v>0</v>
          </cell>
          <cell r="E337">
            <v>0</v>
          </cell>
          <cell r="F337">
            <v>0</v>
          </cell>
          <cell r="G337" t="str">
            <v>TOTAL</v>
          </cell>
          <cell r="H337">
            <v>0</v>
          </cell>
        </row>
        <row r="338">
          <cell r="A338">
            <v>0</v>
          </cell>
          <cell r="B338" t="str">
            <v>BWC</v>
          </cell>
          <cell r="C338">
            <v>2</v>
          </cell>
          <cell r="D338">
            <v>0</v>
          </cell>
          <cell r="E338">
            <v>0</v>
          </cell>
          <cell r="F338">
            <v>0</v>
          </cell>
          <cell r="G338">
            <v>2</v>
          </cell>
          <cell r="H338">
            <v>0</v>
          </cell>
        </row>
        <row r="339">
          <cell r="A339">
            <v>0</v>
          </cell>
          <cell r="B339" t="str">
            <v>QUIOSQUE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9.6</v>
          </cell>
          <cell r="B342" t="str">
            <v>RALO SECO DE PVC 100X100MM SIMPLES - FORNECIMENTO E INSTALACAO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14</v>
          </cell>
          <cell r="H342" t="str">
            <v xml:space="preserve">un    </v>
          </cell>
        </row>
        <row r="343">
          <cell r="A343">
            <v>0</v>
          </cell>
          <cell r="B343" t="str">
            <v>LOCAL</v>
          </cell>
          <cell r="C343" t="str">
            <v>QTDE</v>
          </cell>
          <cell r="D343">
            <v>0</v>
          </cell>
          <cell r="E343">
            <v>0</v>
          </cell>
          <cell r="F343">
            <v>0</v>
          </cell>
          <cell r="G343" t="str">
            <v>TOTAL</v>
          </cell>
          <cell r="H343">
            <v>0</v>
          </cell>
        </row>
        <row r="344">
          <cell r="A344">
            <v>0</v>
          </cell>
          <cell r="B344" t="str">
            <v>BWC</v>
          </cell>
          <cell r="C344">
            <v>4</v>
          </cell>
          <cell r="D344">
            <v>0</v>
          </cell>
          <cell r="E344">
            <v>0</v>
          </cell>
          <cell r="F344">
            <v>0</v>
          </cell>
          <cell r="G344">
            <v>4</v>
          </cell>
          <cell r="H344">
            <v>0</v>
          </cell>
        </row>
        <row r="345">
          <cell r="A345">
            <v>0</v>
          </cell>
          <cell r="B345" t="str">
            <v>QUIOSQUE</v>
          </cell>
          <cell r="C345">
            <v>10</v>
          </cell>
          <cell r="D345">
            <v>0</v>
          </cell>
          <cell r="E345">
            <v>0</v>
          </cell>
          <cell r="F345">
            <v>0</v>
          </cell>
          <cell r="G345">
            <v>10</v>
          </cell>
          <cell r="H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 t="str">
            <v>9.7</v>
          </cell>
          <cell r="B348" t="str">
            <v>BARRA  DE  APOIO  RETA,  60cm,  Ø  32mm, AÇO INOX AISI  304,  ACABAMENTO  POLIDO, PARA  PNE  (Portadores  de  Necessidades Especiais)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4</v>
          </cell>
          <cell r="H348" t="str">
            <v xml:space="preserve">un    </v>
          </cell>
        </row>
        <row r="349">
          <cell r="A349">
            <v>0</v>
          </cell>
          <cell r="B349" t="str">
            <v>LOCAL</v>
          </cell>
          <cell r="C349" t="str">
            <v>QTDE</v>
          </cell>
          <cell r="D349">
            <v>0</v>
          </cell>
          <cell r="E349">
            <v>0</v>
          </cell>
          <cell r="F349">
            <v>0</v>
          </cell>
          <cell r="G349" t="str">
            <v>TOTAL</v>
          </cell>
          <cell r="H349">
            <v>0</v>
          </cell>
        </row>
        <row r="350">
          <cell r="A350">
            <v>0</v>
          </cell>
          <cell r="B350" t="str">
            <v>BWC</v>
          </cell>
          <cell r="C350">
            <v>4</v>
          </cell>
          <cell r="D350">
            <v>0</v>
          </cell>
          <cell r="E350">
            <v>0</v>
          </cell>
          <cell r="F350">
            <v>0</v>
          </cell>
          <cell r="G350">
            <v>4</v>
          </cell>
          <cell r="H350">
            <v>0</v>
          </cell>
        </row>
        <row r="351">
          <cell r="A351">
            <v>0</v>
          </cell>
          <cell r="B351" t="str">
            <v>QUIOSQUE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A354" t="str">
            <v>9.8</v>
          </cell>
          <cell r="B354" t="str">
            <v xml:space="preserve"> VASO SANITARIO COM CAIXA DE DESCARGA ACOPLADA - LOUCA BRANCA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4</v>
          </cell>
          <cell r="H354" t="str">
            <v xml:space="preserve">un    </v>
          </cell>
        </row>
        <row r="355">
          <cell r="A355">
            <v>0</v>
          </cell>
          <cell r="B355" t="str">
            <v>LOCAL</v>
          </cell>
          <cell r="C355" t="str">
            <v>QTDE</v>
          </cell>
          <cell r="D355">
            <v>0</v>
          </cell>
          <cell r="E355">
            <v>0</v>
          </cell>
          <cell r="F355">
            <v>0</v>
          </cell>
          <cell r="G355" t="str">
            <v>TOTAL</v>
          </cell>
          <cell r="H355">
            <v>0</v>
          </cell>
        </row>
        <row r="356">
          <cell r="A356">
            <v>0</v>
          </cell>
          <cell r="B356" t="str">
            <v>BWC</v>
          </cell>
          <cell r="C356">
            <v>4</v>
          </cell>
          <cell r="D356">
            <v>0</v>
          </cell>
          <cell r="E356">
            <v>0</v>
          </cell>
          <cell r="F356">
            <v>0</v>
          </cell>
          <cell r="G356">
            <v>4</v>
          </cell>
          <cell r="H356">
            <v>0</v>
          </cell>
        </row>
        <row r="357">
          <cell r="A357">
            <v>0</v>
          </cell>
          <cell r="B357" t="str">
            <v>QUIOSQUE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A360" t="str">
            <v>9.9</v>
          </cell>
          <cell r="B360" t="str">
            <v xml:space="preserve"> ASSENTO PARA VASO SANITARIO DE PLASTICO PADRAO POPULAR - FORNECIMENTO E INSTALACAO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4</v>
          </cell>
          <cell r="H360" t="str">
            <v xml:space="preserve">un    </v>
          </cell>
        </row>
        <row r="361">
          <cell r="A361">
            <v>0</v>
          </cell>
          <cell r="B361" t="str">
            <v>LOCAL</v>
          </cell>
          <cell r="C361" t="str">
            <v>QTDE</v>
          </cell>
          <cell r="D361">
            <v>0</v>
          </cell>
          <cell r="E361">
            <v>0</v>
          </cell>
          <cell r="F361">
            <v>0</v>
          </cell>
          <cell r="G361" t="str">
            <v>TOTAL</v>
          </cell>
          <cell r="H361">
            <v>0</v>
          </cell>
        </row>
        <row r="362">
          <cell r="A362">
            <v>0</v>
          </cell>
          <cell r="B362" t="str">
            <v>BWC</v>
          </cell>
          <cell r="C362">
            <v>4</v>
          </cell>
          <cell r="D362">
            <v>0</v>
          </cell>
          <cell r="E362">
            <v>0</v>
          </cell>
          <cell r="F362">
            <v>0</v>
          </cell>
          <cell r="G362">
            <v>4</v>
          </cell>
          <cell r="H362">
            <v>0</v>
          </cell>
        </row>
        <row r="363">
          <cell r="A363">
            <v>0</v>
          </cell>
          <cell r="B363" t="str">
            <v>QUIOSQUE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 t="str">
            <v>9.10</v>
          </cell>
          <cell r="B366" t="str">
            <v xml:space="preserve"> VASO SANITARIO COM CAIXA DE DESCARGA ACOPLADA - LOUCA BRANCA P/ DEFICIENTE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2</v>
          </cell>
          <cell r="H366" t="str">
            <v xml:space="preserve">un    </v>
          </cell>
        </row>
        <row r="367">
          <cell r="A367">
            <v>0</v>
          </cell>
          <cell r="B367" t="str">
            <v>LOCAL</v>
          </cell>
          <cell r="C367" t="str">
            <v>QTDE</v>
          </cell>
          <cell r="D367">
            <v>0</v>
          </cell>
          <cell r="E367">
            <v>0</v>
          </cell>
          <cell r="F367">
            <v>0</v>
          </cell>
          <cell r="G367" t="str">
            <v>TOTAL</v>
          </cell>
          <cell r="H367">
            <v>0</v>
          </cell>
        </row>
        <row r="368">
          <cell r="A368">
            <v>0</v>
          </cell>
          <cell r="B368" t="str">
            <v>BWC</v>
          </cell>
          <cell r="C368">
            <v>2</v>
          </cell>
          <cell r="D368">
            <v>0</v>
          </cell>
          <cell r="E368">
            <v>0</v>
          </cell>
          <cell r="F368">
            <v>0</v>
          </cell>
          <cell r="G368">
            <v>2</v>
          </cell>
          <cell r="H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A371" t="str">
            <v>9.11</v>
          </cell>
          <cell r="B371" t="str">
            <v>ASSENTO SANITARIO PARA BACIA DE DEFICIENTE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2</v>
          </cell>
          <cell r="H371" t="str">
            <v xml:space="preserve">un    </v>
          </cell>
        </row>
        <row r="372">
          <cell r="A372">
            <v>0</v>
          </cell>
          <cell r="B372" t="str">
            <v>LOCAL</v>
          </cell>
          <cell r="C372" t="str">
            <v>QTDE</v>
          </cell>
          <cell r="D372">
            <v>0</v>
          </cell>
          <cell r="E372">
            <v>0</v>
          </cell>
          <cell r="F372">
            <v>0</v>
          </cell>
          <cell r="G372" t="str">
            <v>TOTAL</v>
          </cell>
          <cell r="H372">
            <v>0</v>
          </cell>
        </row>
        <row r="373">
          <cell r="A373">
            <v>0</v>
          </cell>
          <cell r="B373" t="str">
            <v>BWC</v>
          </cell>
          <cell r="C373">
            <v>2</v>
          </cell>
          <cell r="D373">
            <v>0</v>
          </cell>
          <cell r="E373">
            <v>0</v>
          </cell>
          <cell r="F373">
            <v>0</v>
          </cell>
          <cell r="G373">
            <v>2</v>
          </cell>
          <cell r="H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A376" t="str">
            <v>9.12</v>
          </cell>
          <cell r="B376" t="str">
            <v xml:space="preserve"> GRANITO CINZA POLIDO PARA BANCADA E=2,5 CM, LARGURA 60CM - FORNECIMENTO E INSTALACAO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7.8100000000000005</v>
          </cell>
          <cell r="H376" t="str">
            <v>m</v>
          </cell>
        </row>
        <row r="377">
          <cell r="A377">
            <v>0</v>
          </cell>
          <cell r="B377" t="str">
            <v>LOCAL</v>
          </cell>
          <cell r="C377" t="str">
            <v>COMPRI</v>
          </cell>
          <cell r="D377" t="str">
            <v>LARGURA</v>
          </cell>
          <cell r="E377" t="str">
            <v>QUANT</v>
          </cell>
          <cell r="F377">
            <v>0</v>
          </cell>
          <cell r="G377" t="str">
            <v>TOTAL</v>
          </cell>
          <cell r="H377">
            <v>0</v>
          </cell>
        </row>
        <row r="378">
          <cell r="A378">
            <v>0</v>
          </cell>
          <cell r="B378" t="str">
            <v>BWC</v>
          </cell>
          <cell r="C378">
            <v>2.1</v>
          </cell>
          <cell r="D378">
            <v>0.55000000000000004</v>
          </cell>
          <cell r="E378">
            <v>2</v>
          </cell>
          <cell r="F378">
            <v>0</v>
          </cell>
          <cell r="G378">
            <v>2.3100000000000005</v>
          </cell>
          <cell r="H378">
            <v>0</v>
          </cell>
        </row>
        <row r="379">
          <cell r="A379">
            <v>0</v>
          </cell>
          <cell r="B379" t="str">
            <v>QUIOSQUE</v>
          </cell>
          <cell r="C379">
            <v>1</v>
          </cell>
          <cell r="D379">
            <v>0.55000000000000004</v>
          </cell>
          <cell r="E379">
            <v>10</v>
          </cell>
          <cell r="F379">
            <v>0</v>
          </cell>
          <cell r="G379">
            <v>5.5</v>
          </cell>
          <cell r="H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A382" t="str">
            <v>9.13</v>
          </cell>
          <cell r="B382" t="str">
            <v>CUBA ACO INOXIDAVEL 40,0X34,0X11,5 CM, COM SIFAO EM METAL CROMADO 1.1/2X1.1/2", VALVULA EM METAL CROMADO TIPO AMERICANA 3.1/2"X1.1/2" PARA PIA - FORNECIMENTO E INSTALACAO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10</v>
          </cell>
          <cell r="H382" t="str">
            <v xml:space="preserve">un    </v>
          </cell>
        </row>
        <row r="383">
          <cell r="A383">
            <v>0</v>
          </cell>
          <cell r="B383" t="str">
            <v>LOCAL</v>
          </cell>
          <cell r="C383" t="str">
            <v>QTDE</v>
          </cell>
          <cell r="D383">
            <v>0</v>
          </cell>
          <cell r="E383">
            <v>0</v>
          </cell>
          <cell r="F383">
            <v>0</v>
          </cell>
          <cell r="G383" t="str">
            <v>TOTAL</v>
          </cell>
          <cell r="H383">
            <v>0</v>
          </cell>
        </row>
        <row r="384">
          <cell r="A384">
            <v>0</v>
          </cell>
          <cell r="B384" t="str">
            <v>BWC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A385">
            <v>0</v>
          </cell>
          <cell r="B385" t="str">
            <v>QUIOSQUE</v>
          </cell>
          <cell r="C385">
            <v>10</v>
          </cell>
          <cell r="D385">
            <v>0</v>
          </cell>
          <cell r="E385">
            <v>0</v>
          </cell>
          <cell r="F385">
            <v>0</v>
          </cell>
          <cell r="G385">
            <v>10</v>
          </cell>
          <cell r="H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 t="str">
            <v>9.14</v>
          </cell>
          <cell r="B388" t="str">
            <v xml:space="preserve"> CUBA DE EMBUTIR, EM LOUCA, TIPO OVAL BRANCA, SEM COMPLEMENTOS, PADRAO MEDIO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6</v>
          </cell>
          <cell r="H388" t="str">
            <v xml:space="preserve">un    </v>
          </cell>
        </row>
        <row r="389">
          <cell r="A389">
            <v>0</v>
          </cell>
          <cell r="B389" t="str">
            <v>LOCAL</v>
          </cell>
          <cell r="C389" t="str">
            <v>QTDE</v>
          </cell>
          <cell r="D389">
            <v>0</v>
          </cell>
          <cell r="E389">
            <v>0</v>
          </cell>
          <cell r="F389">
            <v>0</v>
          </cell>
          <cell r="G389" t="str">
            <v>TOTAL</v>
          </cell>
          <cell r="H389">
            <v>0</v>
          </cell>
        </row>
        <row r="390">
          <cell r="A390">
            <v>0</v>
          </cell>
          <cell r="B390" t="str">
            <v>BWC</v>
          </cell>
          <cell r="C390">
            <v>6</v>
          </cell>
          <cell r="D390">
            <v>0</v>
          </cell>
          <cell r="E390">
            <v>0</v>
          </cell>
          <cell r="F390">
            <v>0</v>
          </cell>
          <cell r="G390">
            <v>6</v>
          </cell>
          <cell r="H390">
            <v>0</v>
          </cell>
        </row>
        <row r="391">
          <cell r="A391">
            <v>0</v>
          </cell>
          <cell r="B391" t="str">
            <v>QUIOSQUE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A394" t="str">
            <v>9.15</v>
          </cell>
          <cell r="B394" t="str">
            <v>SIFAO PLASTICO PARA LAVATORIO OU PIA TIPO COPO 1.1/4" - FORNECIMENTO E INSTALACAO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6</v>
          </cell>
          <cell r="H394" t="str">
            <v xml:space="preserve">un    </v>
          </cell>
        </row>
        <row r="395">
          <cell r="A395">
            <v>0</v>
          </cell>
          <cell r="B395" t="str">
            <v>LOCAL</v>
          </cell>
          <cell r="C395" t="str">
            <v>QTDE</v>
          </cell>
          <cell r="D395">
            <v>0</v>
          </cell>
          <cell r="E395">
            <v>0</v>
          </cell>
          <cell r="F395">
            <v>0</v>
          </cell>
          <cell r="G395" t="str">
            <v>TOTAL</v>
          </cell>
          <cell r="H395">
            <v>0</v>
          </cell>
        </row>
        <row r="396">
          <cell r="A396">
            <v>0</v>
          </cell>
          <cell r="B396" t="str">
            <v>BWC</v>
          </cell>
          <cell r="C396">
            <v>6</v>
          </cell>
          <cell r="D396">
            <v>0</v>
          </cell>
          <cell r="E396">
            <v>0</v>
          </cell>
          <cell r="F396">
            <v>0</v>
          </cell>
          <cell r="G396">
            <v>6</v>
          </cell>
          <cell r="H396">
            <v>0</v>
          </cell>
        </row>
        <row r="397">
          <cell r="A397">
            <v>0</v>
          </cell>
          <cell r="B397" t="str">
            <v>QUIOSQUE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9.16</v>
          </cell>
          <cell r="B401" t="str">
            <v>ENGATE PVC FLEXIVEL - FORNECIMENTO E INSTALACAO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12</v>
          </cell>
          <cell r="H401" t="str">
            <v xml:space="preserve">un    </v>
          </cell>
        </row>
        <row r="402">
          <cell r="A402">
            <v>0</v>
          </cell>
          <cell r="B402" t="str">
            <v>LOCAL</v>
          </cell>
          <cell r="C402" t="str">
            <v>QTDE</v>
          </cell>
          <cell r="D402">
            <v>0</v>
          </cell>
          <cell r="E402">
            <v>0</v>
          </cell>
          <cell r="F402">
            <v>0</v>
          </cell>
          <cell r="G402" t="str">
            <v>TOTAL</v>
          </cell>
          <cell r="H402">
            <v>0</v>
          </cell>
        </row>
        <row r="403">
          <cell r="A403">
            <v>0</v>
          </cell>
          <cell r="B403" t="str">
            <v>BWC</v>
          </cell>
          <cell r="C403">
            <v>12</v>
          </cell>
          <cell r="D403">
            <v>0</v>
          </cell>
          <cell r="E403">
            <v>0</v>
          </cell>
          <cell r="F403">
            <v>0</v>
          </cell>
          <cell r="G403">
            <v>12</v>
          </cell>
          <cell r="H403">
            <v>0</v>
          </cell>
        </row>
        <row r="404">
          <cell r="A404">
            <v>0</v>
          </cell>
          <cell r="B404" t="str">
            <v>QUIOSQUE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A407" t="str">
            <v>9.17</v>
          </cell>
          <cell r="B407" t="str">
            <v>TORNEIRA CROMADA 1/2" OU 3/4" DE BANCADA PARA LAVATORIO, PADRAO POPULAR COM ENGATE FLEXIVEL EM METAL CROMADO 1/2"X30CM- FORNECIMENTO E INSTALACAO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6</v>
          </cell>
          <cell r="H407" t="str">
            <v xml:space="preserve">un    </v>
          </cell>
        </row>
        <row r="408">
          <cell r="A408">
            <v>0</v>
          </cell>
          <cell r="B408" t="str">
            <v>LOCAL</v>
          </cell>
          <cell r="C408" t="str">
            <v>QTDE</v>
          </cell>
          <cell r="D408">
            <v>0</v>
          </cell>
          <cell r="E408">
            <v>0</v>
          </cell>
          <cell r="F408">
            <v>0</v>
          </cell>
          <cell r="G408" t="str">
            <v>TOTAL</v>
          </cell>
          <cell r="H408">
            <v>0</v>
          </cell>
        </row>
        <row r="409">
          <cell r="A409">
            <v>0</v>
          </cell>
          <cell r="B409" t="str">
            <v>BWC</v>
          </cell>
          <cell r="C409">
            <v>6</v>
          </cell>
          <cell r="D409">
            <v>0</v>
          </cell>
          <cell r="E409">
            <v>0</v>
          </cell>
          <cell r="F409">
            <v>0</v>
          </cell>
          <cell r="G409">
            <v>6</v>
          </cell>
          <cell r="H409">
            <v>0</v>
          </cell>
        </row>
        <row r="410">
          <cell r="A410">
            <v>0</v>
          </cell>
          <cell r="B410" t="str">
            <v>QUIOSQUE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 t="str">
            <v>9.18</v>
          </cell>
          <cell r="B413" t="str">
            <v xml:space="preserve"> TORNEIRA CROMADA LONGA 1/2" OU 3/4" DE PAREDE PARA PIA, PADRAO POPULAR - FORNECIMENTO E INSTALACAO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10</v>
          </cell>
          <cell r="H413" t="str">
            <v xml:space="preserve">un    </v>
          </cell>
        </row>
        <row r="414">
          <cell r="A414">
            <v>0</v>
          </cell>
          <cell r="B414" t="str">
            <v>LOCAL</v>
          </cell>
          <cell r="C414" t="str">
            <v>QTDE</v>
          </cell>
          <cell r="D414">
            <v>0</v>
          </cell>
          <cell r="E414">
            <v>0</v>
          </cell>
          <cell r="F414">
            <v>0</v>
          </cell>
          <cell r="G414" t="str">
            <v>TOTAL</v>
          </cell>
          <cell r="H414">
            <v>0</v>
          </cell>
        </row>
        <row r="415">
          <cell r="A415">
            <v>0</v>
          </cell>
          <cell r="B415" t="str">
            <v>BWC</v>
          </cell>
          <cell r="C415">
            <v>10</v>
          </cell>
          <cell r="D415">
            <v>0</v>
          </cell>
          <cell r="E415">
            <v>0</v>
          </cell>
          <cell r="F415">
            <v>0</v>
          </cell>
          <cell r="G415">
            <v>10</v>
          </cell>
          <cell r="H415">
            <v>0</v>
          </cell>
        </row>
        <row r="416">
          <cell r="A416">
            <v>0</v>
          </cell>
          <cell r="B416" t="str">
            <v>QUIOSQUE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A419" t="str">
            <v>9.19</v>
          </cell>
          <cell r="B419" t="str">
            <v xml:space="preserve"> MICTORIO SIFONADO DE LOUCA BRANCA COM PERTENCES, COM REGISTRO DE PRESSAO 1/2" COM CANOPLA CROMADA ACABAMENTO SIMPLES E CONJUNTO PARA FIXACAO - FORNECIMENTO E INSTALACAO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2</v>
          </cell>
          <cell r="H419" t="str">
            <v xml:space="preserve">un    </v>
          </cell>
        </row>
        <row r="420">
          <cell r="A420">
            <v>0</v>
          </cell>
          <cell r="B420" t="str">
            <v>LOCAL</v>
          </cell>
          <cell r="C420" t="str">
            <v>QTDE</v>
          </cell>
          <cell r="D420">
            <v>0</v>
          </cell>
          <cell r="E420">
            <v>0</v>
          </cell>
          <cell r="F420">
            <v>0</v>
          </cell>
          <cell r="G420" t="str">
            <v>TOTAL</v>
          </cell>
          <cell r="H420">
            <v>0</v>
          </cell>
        </row>
        <row r="421">
          <cell r="A421">
            <v>0</v>
          </cell>
          <cell r="B421" t="str">
            <v>BWC</v>
          </cell>
          <cell r="C421">
            <v>2</v>
          </cell>
          <cell r="D421">
            <v>0</v>
          </cell>
          <cell r="E421">
            <v>0</v>
          </cell>
          <cell r="F421">
            <v>0</v>
          </cell>
          <cell r="G421">
            <v>2</v>
          </cell>
          <cell r="H421">
            <v>0</v>
          </cell>
        </row>
        <row r="422">
          <cell r="A422">
            <v>0</v>
          </cell>
          <cell r="B422" t="str">
            <v>QUIOSQUE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9.20</v>
          </cell>
          <cell r="B425" t="str">
            <v>PORTA SABÃO LÍQUIDO  EM  ABS,  INCLUSIVE FIXAÇÃO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2</v>
          </cell>
          <cell r="H425" t="str">
            <v xml:space="preserve">un    </v>
          </cell>
        </row>
        <row r="426">
          <cell r="A426">
            <v>0</v>
          </cell>
          <cell r="B426" t="str">
            <v>LOCAL</v>
          </cell>
          <cell r="C426" t="str">
            <v>QTDE</v>
          </cell>
          <cell r="D426">
            <v>0</v>
          </cell>
          <cell r="E426">
            <v>0</v>
          </cell>
          <cell r="F426">
            <v>0</v>
          </cell>
          <cell r="G426" t="str">
            <v>TOTAL</v>
          </cell>
          <cell r="H426">
            <v>0</v>
          </cell>
        </row>
        <row r="427">
          <cell r="A427">
            <v>0</v>
          </cell>
          <cell r="B427" t="str">
            <v>BWC</v>
          </cell>
          <cell r="C427">
            <v>2</v>
          </cell>
          <cell r="D427">
            <v>0</v>
          </cell>
          <cell r="E427">
            <v>0</v>
          </cell>
          <cell r="F427">
            <v>0</v>
          </cell>
          <cell r="G427">
            <v>2</v>
          </cell>
          <cell r="H427">
            <v>0</v>
          </cell>
        </row>
        <row r="428">
          <cell r="A428">
            <v>0</v>
          </cell>
          <cell r="B428" t="str">
            <v>QUIOSQUE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A431" t="str">
            <v>9.21</v>
          </cell>
          <cell r="B431" t="str">
            <v>PORTA   PAPEL    HIGIÊNICO    EM    ABS, INCLUSIVE FIXAÇÃO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6</v>
          </cell>
          <cell r="H431" t="str">
            <v xml:space="preserve">un    </v>
          </cell>
        </row>
        <row r="432">
          <cell r="A432">
            <v>0</v>
          </cell>
          <cell r="B432" t="str">
            <v>LOCAL</v>
          </cell>
          <cell r="C432" t="str">
            <v>QTDE</v>
          </cell>
          <cell r="D432">
            <v>0</v>
          </cell>
          <cell r="E432">
            <v>0</v>
          </cell>
          <cell r="F432">
            <v>0</v>
          </cell>
          <cell r="G432" t="str">
            <v>TOTAL</v>
          </cell>
          <cell r="H432">
            <v>0</v>
          </cell>
        </row>
        <row r="433">
          <cell r="A433">
            <v>0</v>
          </cell>
          <cell r="B433" t="str">
            <v>BWC</v>
          </cell>
          <cell r="C433">
            <v>6</v>
          </cell>
          <cell r="D433">
            <v>0</v>
          </cell>
          <cell r="E433">
            <v>0</v>
          </cell>
          <cell r="F433">
            <v>0</v>
          </cell>
          <cell r="G433">
            <v>6</v>
          </cell>
          <cell r="H433">
            <v>0</v>
          </cell>
        </row>
        <row r="434">
          <cell r="A434">
            <v>0</v>
          </cell>
          <cell r="B434" t="str">
            <v>QUIOSQUE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A437" t="str">
            <v>9.22</v>
          </cell>
          <cell r="B437" t="str">
            <v>PORTA PAPEL TOALHA EM ABS INCLUSIVE FIXAÇÃO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2</v>
          </cell>
          <cell r="H437" t="str">
            <v xml:space="preserve">un    </v>
          </cell>
        </row>
        <row r="438">
          <cell r="A438">
            <v>0</v>
          </cell>
          <cell r="B438" t="str">
            <v>LOCAL</v>
          </cell>
          <cell r="C438" t="str">
            <v>QTDE</v>
          </cell>
          <cell r="D438">
            <v>0</v>
          </cell>
          <cell r="E438">
            <v>0</v>
          </cell>
          <cell r="F438">
            <v>0</v>
          </cell>
          <cell r="G438" t="str">
            <v>TOTAL</v>
          </cell>
          <cell r="H438">
            <v>0</v>
          </cell>
        </row>
        <row r="439">
          <cell r="A439">
            <v>0</v>
          </cell>
          <cell r="B439" t="str">
            <v>BWC</v>
          </cell>
          <cell r="C439">
            <v>2</v>
          </cell>
          <cell r="D439">
            <v>0</v>
          </cell>
          <cell r="E439">
            <v>0</v>
          </cell>
          <cell r="F439">
            <v>0</v>
          </cell>
          <cell r="G439">
            <v>2</v>
          </cell>
          <cell r="H439">
            <v>0</v>
          </cell>
        </row>
        <row r="440">
          <cell r="A440">
            <v>0</v>
          </cell>
          <cell r="B440" t="str">
            <v>QUIOSQUE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 t="str">
            <v>9.23</v>
          </cell>
          <cell r="B443" t="str">
            <v>CAIXA DE INSPEÇÃO EM ALVENARIA DE TIJOLO MACIÇO 60X60X60CM, REVESTIDA INTERNAMENTO COM BARRA LISA (CIMENTO E AREIA, TRAÇO 1:4) E=2,0CM, COM
TAMPA PRÉ-MOLDADA DE CONCRETO E FUNDO DE CONCRETO 15MPA TIPO C - ESCAVAÇÃO E CONFECÇÃO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2</v>
          </cell>
          <cell r="H443" t="str">
            <v xml:space="preserve">un    </v>
          </cell>
        </row>
        <row r="444">
          <cell r="A444">
            <v>0</v>
          </cell>
          <cell r="B444" t="str">
            <v>LOCAL</v>
          </cell>
          <cell r="C444" t="str">
            <v>QTDE</v>
          </cell>
          <cell r="D444">
            <v>0</v>
          </cell>
          <cell r="E444">
            <v>0</v>
          </cell>
          <cell r="F444">
            <v>0</v>
          </cell>
          <cell r="G444" t="str">
            <v>TOTAL</v>
          </cell>
          <cell r="H444">
            <v>0</v>
          </cell>
        </row>
        <row r="445">
          <cell r="A445">
            <v>0</v>
          </cell>
          <cell r="B445" t="str">
            <v>BWC</v>
          </cell>
          <cell r="C445">
            <v>2</v>
          </cell>
          <cell r="D445">
            <v>0</v>
          </cell>
          <cell r="E445">
            <v>0</v>
          </cell>
          <cell r="F445">
            <v>0</v>
          </cell>
          <cell r="G445">
            <v>2</v>
          </cell>
          <cell r="H445">
            <v>0</v>
          </cell>
        </row>
        <row r="446">
          <cell r="A446">
            <v>0</v>
          </cell>
          <cell r="B446" t="str">
            <v>QUIOSQUE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A450" t="str">
            <v>9.24</v>
          </cell>
          <cell r="B450" t="str">
            <v>CAIXA  D´ÁGUA  EM  FIBRA  DE  VIDRO   OU POLIETILENO, CAP.=5.000  L,  COM  TAMPA, INCLUSIVE ACESSÓRIOS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2</v>
          </cell>
          <cell r="H450" t="str">
            <v xml:space="preserve">un    </v>
          </cell>
        </row>
        <row r="451">
          <cell r="A451">
            <v>0</v>
          </cell>
          <cell r="B451" t="str">
            <v>LOCAL</v>
          </cell>
          <cell r="C451" t="str">
            <v>QTDE</v>
          </cell>
          <cell r="D451">
            <v>0</v>
          </cell>
          <cell r="E451">
            <v>0</v>
          </cell>
          <cell r="F451">
            <v>0</v>
          </cell>
          <cell r="G451" t="str">
            <v>TOTAL</v>
          </cell>
          <cell r="H451">
            <v>0</v>
          </cell>
        </row>
        <row r="452">
          <cell r="A452">
            <v>0</v>
          </cell>
          <cell r="B452" t="str">
            <v>BWC</v>
          </cell>
          <cell r="C452">
            <v>2</v>
          </cell>
          <cell r="D452">
            <v>0</v>
          </cell>
          <cell r="E452">
            <v>0</v>
          </cell>
          <cell r="F452">
            <v>0</v>
          </cell>
          <cell r="G452">
            <v>2</v>
          </cell>
          <cell r="H452">
            <v>0</v>
          </cell>
        </row>
        <row r="453">
          <cell r="A453">
            <v>0</v>
          </cell>
          <cell r="B453" t="str">
            <v>QUIOSQUE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A456" t="str">
            <v>9.25</v>
          </cell>
          <cell r="B456" t="str">
            <v>CAIXA DE GORDURA SIMPLES EM CONCRETO PRE-MOLDADO DN 40MM COM TAMPA - FORNECIMENTO E INSTALACAO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10</v>
          </cell>
          <cell r="H456" t="str">
            <v xml:space="preserve">un    </v>
          </cell>
        </row>
        <row r="457">
          <cell r="A457">
            <v>0</v>
          </cell>
          <cell r="B457" t="str">
            <v>LOCAL</v>
          </cell>
          <cell r="C457" t="str">
            <v>QTDE</v>
          </cell>
          <cell r="D457">
            <v>0</v>
          </cell>
          <cell r="E457">
            <v>0</v>
          </cell>
          <cell r="F457">
            <v>0</v>
          </cell>
          <cell r="G457" t="str">
            <v>TOTAL</v>
          </cell>
          <cell r="H457">
            <v>0</v>
          </cell>
        </row>
        <row r="458">
          <cell r="A458">
            <v>0</v>
          </cell>
          <cell r="B458" t="str">
            <v>BWC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A459">
            <v>0</v>
          </cell>
          <cell r="B459" t="str">
            <v>QUIOSQUE</v>
          </cell>
          <cell r="C459">
            <v>10</v>
          </cell>
          <cell r="D459">
            <v>0</v>
          </cell>
          <cell r="E459">
            <v>0</v>
          </cell>
          <cell r="F459">
            <v>0</v>
          </cell>
          <cell r="G459">
            <v>10</v>
          </cell>
          <cell r="H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</row>
        <row r="462">
          <cell r="A462">
            <v>10</v>
          </cell>
          <cell r="B462" t="str">
            <v>INSTALAÇÕES DE COMBATE A INCÊNDIO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</row>
        <row r="464">
          <cell r="A464" t="str">
            <v>10.1</v>
          </cell>
          <cell r="B464" t="str">
            <v xml:space="preserve"> EXTINTOR INCENDIO AGUA-PRESSURIZADA 10L INCL SUPORTE PAREDE CARGA UN 138,03
COMPLETA FORNECIMENTO E COLOCACAO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2</v>
          </cell>
          <cell r="H464" t="str">
            <v xml:space="preserve">un    </v>
          </cell>
        </row>
        <row r="465">
          <cell r="A465">
            <v>0</v>
          </cell>
          <cell r="B465" t="str">
            <v>LOCAL</v>
          </cell>
          <cell r="C465" t="str">
            <v>QTDE</v>
          </cell>
          <cell r="D465">
            <v>0</v>
          </cell>
          <cell r="E465">
            <v>0</v>
          </cell>
          <cell r="F465">
            <v>0</v>
          </cell>
          <cell r="G465" t="str">
            <v>TOTAL</v>
          </cell>
          <cell r="H465">
            <v>0</v>
          </cell>
        </row>
        <row r="466">
          <cell r="A466">
            <v>0</v>
          </cell>
          <cell r="B466" t="str">
            <v>CIRCULAÇÃO</v>
          </cell>
          <cell r="C466">
            <v>2</v>
          </cell>
          <cell r="D466">
            <v>0</v>
          </cell>
          <cell r="E466">
            <v>0</v>
          </cell>
          <cell r="F466">
            <v>0</v>
          </cell>
          <cell r="G466">
            <v>2</v>
          </cell>
          <cell r="H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 t="str">
            <v>10.2</v>
          </cell>
          <cell r="B470" t="str">
            <v xml:space="preserve"> EXTINTOR INCENDIO TP PO QUIMICO 6KG - FORNECIMENTO E INSTALACAO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2</v>
          </cell>
          <cell r="H470" t="str">
            <v xml:space="preserve">un    </v>
          </cell>
        </row>
        <row r="471">
          <cell r="A471">
            <v>0</v>
          </cell>
          <cell r="B471" t="str">
            <v>LOCAL</v>
          </cell>
          <cell r="C471" t="str">
            <v>QTDE</v>
          </cell>
          <cell r="D471">
            <v>0</v>
          </cell>
          <cell r="E471">
            <v>0</v>
          </cell>
          <cell r="F471">
            <v>0</v>
          </cell>
          <cell r="G471" t="str">
            <v>TOTAL</v>
          </cell>
          <cell r="H471">
            <v>0</v>
          </cell>
        </row>
        <row r="472">
          <cell r="A472">
            <v>0</v>
          </cell>
          <cell r="B472" t="str">
            <v>CIRCULAÇÃO</v>
          </cell>
          <cell r="C472">
            <v>2</v>
          </cell>
          <cell r="D472">
            <v>0</v>
          </cell>
          <cell r="E472">
            <v>0</v>
          </cell>
          <cell r="F472">
            <v>0</v>
          </cell>
          <cell r="G472">
            <v>2</v>
          </cell>
          <cell r="H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</row>
        <row r="476">
          <cell r="A476">
            <v>11</v>
          </cell>
          <cell r="B476" t="str">
            <v>REVESTIMENTOS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A478" t="str">
            <v>11.1</v>
          </cell>
          <cell r="B478" t="str">
            <v xml:space="preserve"> CHAPISCO TRACO 1:3 (CIMENTO E AREIA GROSSA) ESPESSURA 0,5CM, PREPARO MECANICO DA ARGAMASSA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761.1400000000001</v>
          </cell>
          <cell r="H478" t="str">
            <v>m2</v>
          </cell>
        </row>
        <row r="479">
          <cell r="A479">
            <v>0</v>
          </cell>
          <cell r="B479" t="str">
            <v>LOCAL</v>
          </cell>
          <cell r="C479" t="str">
            <v>QTDE</v>
          </cell>
          <cell r="D479">
            <v>0</v>
          </cell>
          <cell r="E479">
            <v>0</v>
          </cell>
          <cell r="F479">
            <v>0</v>
          </cell>
          <cell r="G479" t="str">
            <v>TOTAL</v>
          </cell>
          <cell r="H479">
            <v>0</v>
          </cell>
        </row>
        <row r="480">
          <cell r="A480">
            <v>0</v>
          </cell>
          <cell r="B480" t="str">
            <v>ALVENARIA 2X</v>
          </cell>
          <cell r="C480">
            <v>761.1400000000001</v>
          </cell>
          <cell r="D480">
            <v>0</v>
          </cell>
          <cell r="E480">
            <v>0</v>
          </cell>
          <cell r="F480">
            <v>0</v>
          </cell>
          <cell r="G480">
            <v>761.1400000000001</v>
          </cell>
          <cell r="H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M482">
            <v>0</v>
          </cell>
        </row>
        <row r="483">
          <cell r="A483" t="str">
            <v>11.2</v>
          </cell>
          <cell r="B483" t="str">
            <v>CHAPISCO C/ ARGAMASSA DE CIMENTO E AREIA S/ PENEIRAR TRAÇO 1:3 ESP=5 mm P/ TETO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27</v>
          </cell>
          <cell r="H483" t="str">
            <v>m2</v>
          </cell>
          <cell r="M483">
            <v>0</v>
          </cell>
        </row>
        <row r="484">
          <cell r="A484">
            <v>0</v>
          </cell>
          <cell r="B484" t="str">
            <v>LOCAL</v>
          </cell>
          <cell r="C484" t="str">
            <v>COMPR</v>
          </cell>
          <cell r="D484" t="str">
            <v>LARGURA</v>
          </cell>
          <cell r="E484" t="str">
            <v>QUANT.</v>
          </cell>
          <cell r="F484">
            <v>0</v>
          </cell>
          <cell r="G484" t="str">
            <v>TOTAL</v>
          </cell>
          <cell r="H484">
            <v>0</v>
          </cell>
        </row>
        <row r="485">
          <cell r="A485">
            <v>0</v>
          </cell>
          <cell r="B485" t="str">
            <v>BWC</v>
          </cell>
          <cell r="C485">
            <v>4.5</v>
          </cell>
          <cell r="D485">
            <v>3</v>
          </cell>
          <cell r="E485">
            <v>2</v>
          </cell>
          <cell r="F485">
            <v>0</v>
          </cell>
          <cell r="G485">
            <v>27</v>
          </cell>
          <cell r="H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9">
          <cell r="A489" t="str">
            <v>11.3</v>
          </cell>
          <cell r="B489" t="str">
            <v xml:space="preserve"> EMBOCO TRACO 1:2:8 (CIMENTO, CAL E AREIA MEDIA), ESPESSURA 2,0CM, PREPARO MECANICO DA ARGAMASSA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114.06</v>
          </cell>
          <cell r="H489" t="str">
            <v>m2</v>
          </cell>
        </row>
        <row r="490">
          <cell r="A490">
            <v>0</v>
          </cell>
          <cell r="B490" t="str">
            <v>LOCAL</v>
          </cell>
          <cell r="C490" t="str">
            <v>PERIM</v>
          </cell>
          <cell r="D490" t="str">
            <v>ALT</v>
          </cell>
          <cell r="E490" t="str">
            <v>QUANT.</v>
          </cell>
          <cell r="F490">
            <v>0</v>
          </cell>
          <cell r="G490" t="str">
            <v>TOTAL</v>
          </cell>
          <cell r="H490">
            <v>0</v>
          </cell>
        </row>
        <row r="491">
          <cell r="A491">
            <v>0</v>
          </cell>
          <cell r="B491" t="str">
            <v>BWC</v>
          </cell>
          <cell r="C491">
            <v>10.8</v>
          </cell>
          <cell r="D491">
            <v>2.6</v>
          </cell>
          <cell r="E491">
            <v>2</v>
          </cell>
          <cell r="F491">
            <v>0</v>
          </cell>
          <cell r="G491">
            <v>56.160000000000004</v>
          </cell>
          <cell r="H491">
            <v>0</v>
          </cell>
        </row>
        <row r="492">
          <cell r="A492">
            <v>0</v>
          </cell>
          <cell r="B492" t="str">
            <v>QUIOSQUES</v>
          </cell>
          <cell r="C492">
            <v>26.560000000000002</v>
          </cell>
          <cell r="D492">
            <v>1.5</v>
          </cell>
          <cell r="E492">
            <v>2</v>
          </cell>
          <cell r="F492">
            <v>0</v>
          </cell>
          <cell r="G492">
            <v>79.680000000000007</v>
          </cell>
          <cell r="H492">
            <v>0</v>
          </cell>
        </row>
        <row r="493">
          <cell r="A493">
            <v>0</v>
          </cell>
          <cell r="B493" t="str">
            <v>DESCONTOS</v>
          </cell>
          <cell r="C493">
            <v>0.8</v>
          </cell>
          <cell r="D493">
            <v>1.5</v>
          </cell>
          <cell r="E493">
            <v>-12</v>
          </cell>
          <cell r="F493">
            <v>0</v>
          </cell>
          <cell r="G493">
            <v>-14.400000000000002</v>
          </cell>
          <cell r="H493">
            <v>0</v>
          </cell>
        </row>
        <row r="494">
          <cell r="A494">
            <v>0</v>
          </cell>
          <cell r="B494" t="str">
            <v>DESCONTOS</v>
          </cell>
          <cell r="C494">
            <v>3.6900000000000004</v>
          </cell>
          <cell r="D494">
            <v>0</v>
          </cell>
          <cell r="E494">
            <v>-2</v>
          </cell>
          <cell r="F494">
            <v>0</v>
          </cell>
          <cell r="G494">
            <v>-7.3800000000000008</v>
          </cell>
          <cell r="H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7">
          <cell r="A497" t="str">
            <v>11.4</v>
          </cell>
          <cell r="B497" t="str">
            <v xml:space="preserve"> REBOCO ARGAMASSA TRACO 1:4,5 (CAL E AREIA FINA), ESPESSURA 0,5CM, PREPARO MECANICO DA ARGAMASSA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647.08000000000015</v>
          </cell>
          <cell r="H497" t="str">
            <v>M2</v>
          </cell>
        </row>
        <row r="498">
          <cell r="A498">
            <v>0</v>
          </cell>
          <cell r="B498" t="str">
            <v>LOCAL</v>
          </cell>
          <cell r="C498" t="str">
            <v>QTDE</v>
          </cell>
          <cell r="D498" t="str">
            <v>PERIMET.</v>
          </cell>
          <cell r="E498" t="str">
            <v>COMP.</v>
          </cell>
          <cell r="F498">
            <v>0</v>
          </cell>
          <cell r="G498" t="str">
            <v>TOTAL</v>
          </cell>
          <cell r="H498">
            <v>0</v>
          </cell>
        </row>
        <row r="499">
          <cell r="A499">
            <v>0</v>
          </cell>
          <cell r="B499" t="str">
            <v>CHAPISCO - EMBOÇO</v>
          </cell>
          <cell r="C499">
            <v>647.08000000000015</v>
          </cell>
          <cell r="D499">
            <v>0</v>
          </cell>
          <cell r="E499">
            <v>0</v>
          </cell>
          <cell r="F499">
            <v>0</v>
          </cell>
          <cell r="G499">
            <v>647.08000000000015</v>
          </cell>
          <cell r="H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2">
          <cell r="A502" t="str">
            <v>11.5</v>
          </cell>
          <cell r="B502" t="str">
            <v xml:space="preserve"> REBOCO C/ ARGAMASSA MISTA DE CIMENTO, CAL HIDRATADA E AREIA S/ PENEIRAR, TRAÇO 1:2:8, ESP=20 mm P/ TETO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27</v>
          </cell>
          <cell r="H502" t="str">
            <v>M2</v>
          </cell>
        </row>
        <row r="503">
          <cell r="A503">
            <v>0</v>
          </cell>
          <cell r="B503" t="str">
            <v>LOCAL</v>
          </cell>
          <cell r="C503" t="str">
            <v>QTDE</v>
          </cell>
          <cell r="D503">
            <v>0</v>
          </cell>
          <cell r="E503">
            <v>0</v>
          </cell>
          <cell r="F503">
            <v>0</v>
          </cell>
          <cell r="G503" t="str">
            <v>TOTAL</v>
          </cell>
          <cell r="H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6">
          <cell r="A506" t="str">
            <v>11.6</v>
          </cell>
          <cell r="B506" t="str">
            <v xml:space="preserve"> CONTRAPISO/LASTRO DE CONCRETO NAO-ESTRUTURAL, E=5CM, PREPARO COM BETONEIRA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341.57000000000005</v>
          </cell>
          <cell r="H506" t="str">
            <v>M2</v>
          </cell>
        </row>
        <row r="507">
          <cell r="A507">
            <v>0</v>
          </cell>
          <cell r="B507" t="str">
            <v>LOCAL</v>
          </cell>
          <cell r="C507" t="str">
            <v>COMPR</v>
          </cell>
          <cell r="D507" t="str">
            <v>LARGURA</v>
          </cell>
          <cell r="E507" t="str">
            <v>QUANT.</v>
          </cell>
          <cell r="F507">
            <v>0</v>
          </cell>
          <cell r="G507" t="str">
            <v>TOTAL</v>
          </cell>
          <cell r="H507">
            <v>0</v>
          </cell>
        </row>
        <row r="508">
          <cell r="A508">
            <v>0</v>
          </cell>
          <cell r="B508" t="str">
            <v>BWC</v>
          </cell>
          <cell r="C508">
            <v>4.5</v>
          </cell>
          <cell r="D508">
            <v>3</v>
          </cell>
          <cell r="E508">
            <v>2</v>
          </cell>
          <cell r="F508">
            <v>0</v>
          </cell>
          <cell r="G508">
            <v>27</v>
          </cell>
          <cell r="H508">
            <v>0</v>
          </cell>
        </row>
        <row r="509">
          <cell r="A509">
            <v>0</v>
          </cell>
          <cell r="B509" t="str">
            <v>QUIOSQUE</v>
          </cell>
          <cell r="C509">
            <v>182.54000000000002</v>
          </cell>
          <cell r="D509">
            <v>0</v>
          </cell>
          <cell r="E509">
            <v>0</v>
          </cell>
          <cell r="F509">
            <v>0</v>
          </cell>
          <cell r="G509">
            <v>182.54000000000002</v>
          </cell>
          <cell r="H509">
            <v>0</v>
          </cell>
        </row>
        <row r="510">
          <cell r="A510">
            <v>0</v>
          </cell>
          <cell r="B510" t="str">
            <v>CIRCULAÇAO</v>
          </cell>
          <cell r="C510">
            <v>132.03</v>
          </cell>
          <cell r="D510">
            <v>0</v>
          </cell>
          <cell r="E510">
            <v>0</v>
          </cell>
          <cell r="F510">
            <v>0</v>
          </cell>
          <cell r="G510">
            <v>132.03</v>
          </cell>
          <cell r="H510">
            <v>0</v>
          </cell>
        </row>
        <row r="511">
          <cell r="A511">
            <v>0</v>
          </cell>
          <cell r="B511" t="str">
            <v>CALÇADA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A513" t="str">
            <v>11.7</v>
          </cell>
          <cell r="B513" t="str">
            <v xml:space="preserve"> REGULARIZACAO DE PISO/BASE EM ARGAMASSA TRACO 1:3 (CIMENTO E AREIA GROSSA SEM PENEIRAR), ESPESSURA 3,0CM, PREPARO MECANICO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27</v>
          </cell>
          <cell r="H513" t="str">
            <v>M2</v>
          </cell>
        </row>
        <row r="514">
          <cell r="A514">
            <v>0</v>
          </cell>
          <cell r="B514" t="str">
            <v>LOCAL</v>
          </cell>
          <cell r="C514" t="str">
            <v>COMPR</v>
          </cell>
          <cell r="D514" t="str">
            <v>LARGURA</v>
          </cell>
          <cell r="E514" t="str">
            <v>QUANT.</v>
          </cell>
          <cell r="F514">
            <v>0</v>
          </cell>
          <cell r="G514" t="str">
            <v>TOTAL</v>
          </cell>
          <cell r="H514">
            <v>0</v>
          </cell>
        </row>
        <row r="515">
          <cell r="A515">
            <v>0</v>
          </cell>
          <cell r="B515" t="str">
            <v>BWC</v>
          </cell>
          <cell r="C515">
            <v>4.5</v>
          </cell>
          <cell r="D515">
            <v>3</v>
          </cell>
          <cell r="E515">
            <v>2</v>
          </cell>
          <cell r="F515">
            <v>0</v>
          </cell>
          <cell r="G515">
            <v>27</v>
          </cell>
          <cell r="H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A517" t="str">
            <v>11.8</v>
          </cell>
          <cell r="B517" t="str">
            <v xml:space="preserve"> PISO CERAMICO PADRAO MEDIO PEI 4 ASSENTADO SOBRE ARGAMASSA DE CIMENTO COLANTE REJUNTADO COM CIMENTO BRANCO.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27</v>
          </cell>
          <cell r="H517" t="str">
            <v>M2</v>
          </cell>
        </row>
        <row r="518">
          <cell r="A518">
            <v>0</v>
          </cell>
          <cell r="B518" t="str">
            <v>LOCAL</v>
          </cell>
          <cell r="C518" t="str">
            <v>COMPR</v>
          </cell>
          <cell r="D518" t="str">
            <v>LARGURA</v>
          </cell>
          <cell r="E518" t="str">
            <v>QUANT.</v>
          </cell>
          <cell r="F518">
            <v>0</v>
          </cell>
          <cell r="G518" t="str">
            <v>TOTAL</v>
          </cell>
          <cell r="H518">
            <v>0</v>
          </cell>
        </row>
        <row r="519">
          <cell r="A519">
            <v>0</v>
          </cell>
          <cell r="B519" t="str">
            <v>BWC</v>
          </cell>
          <cell r="C519">
            <v>4.5</v>
          </cell>
          <cell r="D519">
            <v>3</v>
          </cell>
          <cell r="E519">
            <v>2</v>
          </cell>
          <cell r="F519">
            <v>0</v>
          </cell>
          <cell r="G519">
            <v>27</v>
          </cell>
          <cell r="H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A521" t="str">
            <v>11.9</v>
          </cell>
          <cell r="B521" t="str">
            <v xml:space="preserve"> PISO EM GRANILITE, MARMORITE OU GRANITINA ESPESSURA 8 MM, INCLUSO JUNTAS DE DILATACAO PLASTICAS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314.57000000000005</v>
          </cell>
          <cell r="H521" t="str">
            <v>M2</v>
          </cell>
        </row>
        <row r="522">
          <cell r="A522">
            <v>0</v>
          </cell>
          <cell r="B522" t="str">
            <v>LOCAL</v>
          </cell>
          <cell r="C522" t="str">
            <v>COMPR</v>
          </cell>
          <cell r="D522" t="str">
            <v>LARGURA</v>
          </cell>
          <cell r="E522" t="str">
            <v>QUANT.</v>
          </cell>
          <cell r="F522">
            <v>0</v>
          </cell>
          <cell r="G522" t="str">
            <v>TOTAL</v>
          </cell>
          <cell r="H522">
            <v>0</v>
          </cell>
        </row>
        <row r="523">
          <cell r="A523">
            <v>0</v>
          </cell>
          <cell r="B523" t="str">
            <v>QUIOSQUE</v>
          </cell>
          <cell r="C523">
            <v>182.54000000000002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A524">
            <v>0</v>
          </cell>
          <cell r="B524" t="str">
            <v>CIRCULAÇAO</v>
          </cell>
          <cell r="C524">
            <v>132.03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A525" t="str">
            <v>11.10</v>
          </cell>
          <cell r="B525" t="str">
            <v xml:space="preserve"> REVESTIMENTO COM CERAMICA ESMALTADA 20X20CM, 1A LINHA, PADRAO MEDIO, ASSENTADA COM ARGAMASSA PRE-FABRICADA DE CIMENTO COLANTE E REJUNTAMENTO
COM CIMENTO BRANCO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114.06</v>
          </cell>
          <cell r="H525" t="str">
            <v>M2</v>
          </cell>
        </row>
        <row r="526">
          <cell r="A526">
            <v>0</v>
          </cell>
          <cell r="B526" t="str">
            <v>LOCAL</v>
          </cell>
          <cell r="C526" t="str">
            <v>COMPR</v>
          </cell>
          <cell r="D526" t="str">
            <v>LARGURA</v>
          </cell>
          <cell r="E526" t="str">
            <v>QUANT.</v>
          </cell>
          <cell r="F526">
            <v>0</v>
          </cell>
          <cell r="G526" t="str">
            <v>TOTAL</v>
          </cell>
          <cell r="H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9">
          <cell r="A529" t="str">
            <v>11.11</v>
          </cell>
          <cell r="B529" t="str">
            <v>PISO PORCELANATO ASSENTADO SOBRE ARGAMASSA DE CIMENTO COLANTE E REJUNTADO COM CIMENTO BRANCO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12.569999999999999</v>
          </cell>
          <cell r="H529" t="str">
            <v>M2</v>
          </cell>
        </row>
        <row r="530">
          <cell r="A530">
            <v>0</v>
          </cell>
          <cell r="B530" t="str">
            <v>LOCAL</v>
          </cell>
          <cell r="C530" t="str">
            <v>COMPR</v>
          </cell>
          <cell r="D530" t="str">
            <v>LARGURA</v>
          </cell>
          <cell r="E530" t="str">
            <v>QUANT.</v>
          </cell>
          <cell r="F530">
            <v>0</v>
          </cell>
          <cell r="G530" t="str">
            <v>TOTAL</v>
          </cell>
          <cell r="H530">
            <v>0</v>
          </cell>
        </row>
        <row r="531">
          <cell r="A531">
            <v>0</v>
          </cell>
          <cell r="B531" t="str">
            <v>FACHADA</v>
          </cell>
          <cell r="C531">
            <v>20.95</v>
          </cell>
          <cell r="D531">
            <v>0.6</v>
          </cell>
          <cell r="E531">
            <v>0</v>
          </cell>
          <cell r="F531">
            <v>0</v>
          </cell>
          <cell r="G531">
            <v>12.569999999999999</v>
          </cell>
          <cell r="H531">
            <v>0</v>
          </cell>
        </row>
        <row r="533">
          <cell r="A533">
            <v>12</v>
          </cell>
          <cell r="B533" t="str">
            <v>ESQUADRIAS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5">
          <cell r="A535" t="str">
            <v>12.1</v>
          </cell>
          <cell r="B535" t="str">
            <v>ADUELA DE MADEIRA REGIONAL 1A 15X3,5CM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28.8</v>
          </cell>
          <cell r="H535" t="str">
            <v>M</v>
          </cell>
        </row>
        <row r="536">
          <cell r="A536">
            <v>0</v>
          </cell>
          <cell r="B536" t="str">
            <v>LOCAL</v>
          </cell>
          <cell r="C536" t="str">
            <v>QTDE</v>
          </cell>
          <cell r="D536" t="str">
            <v>LARGURA</v>
          </cell>
          <cell r="E536" t="str">
            <v>ALTURA</v>
          </cell>
          <cell r="F536">
            <v>0</v>
          </cell>
          <cell r="G536" t="str">
            <v>TOTAL</v>
          </cell>
          <cell r="H536">
            <v>0</v>
          </cell>
        </row>
        <row r="537">
          <cell r="A537">
            <v>0</v>
          </cell>
          <cell r="B537" t="str">
            <v>ENTRADA</v>
          </cell>
          <cell r="C537">
            <v>4</v>
          </cell>
          <cell r="D537">
            <v>2.2000000000000002</v>
          </cell>
          <cell r="E537">
            <v>2.5</v>
          </cell>
          <cell r="F537">
            <v>0</v>
          </cell>
          <cell r="G537">
            <v>28.8</v>
          </cell>
          <cell r="H537">
            <v>0</v>
          </cell>
        </row>
        <row r="538">
          <cell r="A538">
            <v>0</v>
          </cell>
          <cell r="B538" t="str">
            <v>BWC</v>
          </cell>
          <cell r="C538">
            <v>2</v>
          </cell>
          <cell r="D538">
            <v>0.9</v>
          </cell>
          <cell r="E538">
            <v>2.5</v>
          </cell>
          <cell r="F538">
            <v>0</v>
          </cell>
          <cell r="G538">
            <v>11.8</v>
          </cell>
          <cell r="H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A540" t="str">
            <v>12.2</v>
          </cell>
          <cell r="B540" t="str">
            <v>ALIZAR DE MADEIRA REGIONAL 1A 5X2,0CM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28.8</v>
          </cell>
          <cell r="H540" t="str">
            <v>M</v>
          </cell>
          <cell r="K540">
            <v>0</v>
          </cell>
        </row>
        <row r="541">
          <cell r="A541">
            <v>0</v>
          </cell>
          <cell r="B541" t="str">
            <v>LOCAL</v>
          </cell>
          <cell r="C541" t="str">
            <v>QTDE</v>
          </cell>
          <cell r="D541" t="str">
            <v>LARGURA</v>
          </cell>
          <cell r="E541" t="str">
            <v>ALTURA</v>
          </cell>
          <cell r="F541">
            <v>0</v>
          </cell>
          <cell r="G541" t="str">
            <v>TOTAL</v>
          </cell>
          <cell r="H541">
            <v>0</v>
          </cell>
        </row>
        <row r="542">
          <cell r="A542">
            <v>0</v>
          </cell>
          <cell r="B542" t="str">
            <v>ENTRADA</v>
          </cell>
          <cell r="C542">
            <v>4</v>
          </cell>
          <cell r="D542">
            <v>2.2000000000000002</v>
          </cell>
          <cell r="E542">
            <v>2.5</v>
          </cell>
          <cell r="F542">
            <v>0</v>
          </cell>
          <cell r="G542">
            <v>28.8</v>
          </cell>
          <cell r="H542">
            <v>0</v>
          </cell>
        </row>
        <row r="543">
          <cell r="A543">
            <v>0</v>
          </cell>
          <cell r="B543" t="str">
            <v>BWC</v>
          </cell>
          <cell r="C543">
            <v>2</v>
          </cell>
          <cell r="D543">
            <v>0.9</v>
          </cell>
          <cell r="E543">
            <v>2.5</v>
          </cell>
          <cell r="F543">
            <v>0</v>
          </cell>
          <cell r="G543">
            <v>11.8</v>
          </cell>
          <cell r="H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A545" t="str">
            <v>12.3</v>
          </cell>
          <cell r="B545" t="str">
            <v>PORTA DE MADEIRA MACICA REGIONAL 1A, MEXICANA, 80X210X3,5CM, COM ADUELA E ALIZAR DE 1A, COM DOBRADICAS DE LATAO CROMADO COM ANEIS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12</v>
          </cell>
          <cell r="H545" t="str">
            <v xml:space="preserve">un    </v>
          </cell>
        </row>
        <row r="546">
          <cell r="A546">
            <v>0</v>
          </cell>
          <cell r="B546" t="str">
            <v>LOCAL</v>
          </cell>
          <cell r="C546" t="str">
            <v>QTDE</v>
          </cell>
          <cell r="D546" t="str">
            <v>LARGURA</v>
          </cell>
          <cell r="E546" t="str">
            <v>ALTURA</v>
          </cell>
          <cell r="F546">
            <v>0</v>
          </cell>
          <cell r="G546" t="str">
            <v>TOTAL</v>
          </cell>
          <cell r="H546">
            <v>0</v>
          </cell>
        </row>
        <row r="547">
          <cell r="A547">
            <v>0</v>
          </cell>
          <cell r="B547" t="str">
            <v>QUIOSQUES</v>
          </cell>
          <cell r="C547">
            <v>12</v>
          </cell>
          <cell r="D547">
            <v>0.8</v>
          </cell>
          <cell r="E547">
            <v>2.1</v>
          </cell>
          <cell r="F547">
            <v>0</v>
          </cell>
          <cell r="G547">
            <v>12</v>
          </cell>
          <cell r="H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A549" t="str">
            <v>12.4</v>
          </cell>
          <cell r="B549" t="str">
            <v>PORTA MADEIRA MACICA REGIONAL 1A MEXICANA E = 3 CM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26.5</v>
          </cell>
          <cell r="H549" t="str">
            <v>M2</v>
          </cell>
        </row>
        <row r="550">
          <cell r="A550">
            <v>0</v>
          </cell>
          <cell r="B550" t="str">
            <v>LOCAL</v>
          </cell>
          <cell r="C550" t="str">
            <v>QTDE</v>
          </cell>
          <cell r="D550" t="str">
            <v>LARGURA</v>
          </cell>
          <cell r="E550" t="str">
            <v>ALTURA</v>
          </cell>
          <cell r="F550">
            <v>0</v>
          </cell>
          <cell r="G550" t="str">
            <v>TOTAL</v>
          </cell>
          <cell r="H550">
            <v>0</v>
          </cell>
        </row>
        <row r="551">
          <cell r="A551">
            <v>0</v>
          </cell>
          <cell r="B551" t="str">
            <v>BWC</v>
          </cell>
          <cell r="C551">
            <v>2</v>
          </cell>
          <cell r="D551">
            <v>0.9</v>
          </cell>
          <cell r="E551">
            <v>2.5</v>
          </cell>
          <cell r="F551">
            <v>0</v>
          </cell>
          <cell r="G551">
            <v>4.5</v>
          </cell>
          <cell r="H551">
            <v>0</v>
          </cell>
        </row>
        <row r="552">
          <cell r="A552">
            <v>0</v>
          </cell>
          <cell r="B552" t="str">
            <v>CIRCULAÇÃO</v>
          </cell>
          <cell r="C552">
            <v>4</v>
          </cell>
          <cell r="D552">
            <v>2.2000000000000002</v>
          </cell>
          <cell r="E552">
            <v>2.5</v>
          </cell>
          <cell r="F552">
            <v>0</v>
          </cell>
          <cell r="G552">
            <v>22</v>
          </cell>
          <cell r="H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A554" t="str">
            <v>12.5</v>
          </cell>
          <cell r="B554" t="str">
            <v>DOBRADICA EM LATAO CROMADO 3X3", COM ANEIS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30</v>
          </cell>
          <cell r="H554" t="str">
            <v xml:space="preserve">un    </v>
          </cell>
        </row>
        <row r="555">
          <cell r="A555">
            <v>0</v>
          </cell>
          <cell r="B555" t="str">
            <v>LOCAL</v>
          </cell>
          <cell r="C555" t="str">
            <v>QTDE</v>
          </cell>
          <cell r="D555" t="str">
            <v>LARGURA</v>
          </cell>
          <cell r="E555" t="str">
            <v>ALTURA</v>
          </cell>
          <cell r="F555">
            <v>0</v>
          </cell>
          <cell r="G555" t="str">
            <v>TOTAL</v>
          </cell>
          <cell r="H555">
            <v>0</v>
          </cell>
        </row>
        <row r="556">
          <cell r="A556">
            <v>0</v>
          </cell>
          <cell r="B556" t="str">
            <v>BWC</v>
          </cell>
          <cell r="C556">
            <v>6</v>
          </cell>
          <cell r="D556">
            <v>0</v>
          </cell>
          <cell r="E556">
            <v>0</v>
          </cell>
          <cell r="F556">
            <v>0</v>
          </cell>
          <cell r="G556">
            <v>6</v>
          </cell>
          <cell r="H556">
            <v>0</v>
          </cell>
        </row>
        <row r="557">
          <cell r="A557">
            <v>0</v>
          </cell>
          <cell r="B557" t="str">
            <v>CIRCULAÇÃO</v>
          </cell>
          <cell r="C557">
            <v>24</v>
          </cell>
          <cell r="D557">
            <v>0</v>
          </cell>
          <cell r="E557">
            <v>0</v>
          </cell>
          <cell r="F557">
            <v>0</v>
          </cell>
          <cell r="G557">
            <v>24</v>
          </cell>
          <cell r="H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A559" t="str">
            <v>12.6</v>
          </cell>
          <cell r="B559" t="str">
            <v>JANELA DE MADEIRA PARA VIDRO, DE CORRER, SEM BANDEIRA, INCLUSAS GUARNICOES SEM FERRAGENS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3.6399999999999997</v>
          </cell>
          <cell r="H559" t="str">
            <v>M2</v>
          </cell>
        </row>
        <row r="560">
          <cell r="A560">
            <v>0</v>
          </cell>
          <cell r="B560" t="str">
            <v>LOCAL</v>
          </cell>
          <cell r="C560" t="str">
            <v>QTDE</v>
          </cell>
          <cell r="D560" t="str">
            <v>LARGURA</v>
          </cell>
          <cell r="E560" t="str">
            <v>ALTURA</v>
          </cell>
          <cell r="F560">
            <v>0</v>
          </cell>
          <cell r="G560" t="str">
            <v>TOTAL</v>
          </cell>
          <cell r="H560">
            <v>0</v>
          </cell>
        </row>
        <row r="561">
          <cell r="A561">
            <v>0</v>
          </cell>
          <cell r="B561" t="str">
            <v>QUIOSQUE</v>
          </cell>
          <cell r="C561">
            <v>2</v>
          </cell>
          <cell r="D561">
            <v>1.4</v>
          </cell>
          <cell r="E561">
            <v>1.3</v>
          </cell>
          <cell r="F561">
            <v>0</v>
          </cell>
          <cell r="G561">
            <v>3.6399999999999997</v>
          </cell>
          <cell r="H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A563" t="str">
            <v>12.7</v>
          </cell>
          <cell r="B563" t="str">
            <v>DOBRADICA EM LATAO CROMADO 3 X 2 1/2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4</v>
          </cell>
          <cell r="H563" t="str">
            <v xml:space="preserve">un    </v>
          </cell>
        </row>
        <row r="564">
          <cell r="A564">
            <v>0</v>
          </cell>
          <cell r="B564" t="str">
            <v>LOCAL</v>
          </cell>
          <cell r="C564" t="str">
            <v>QTDE</v>
          </cell>
          <cell r="D564" t="str">
            <v>LARGURA</v>
          </cell>
          <cell r="E564" t="str">
            <v>ALTURA</v>
          </cell>
          <cell r="F564">
            <v>0</v>
          </cell>
          <cell r="G564" t="str">
            <v>TOTAL</v>
          </cell>
          <cell r="H564">
            <v>0</v>
          </cell>
        </row>
        <row r="565">
          <cell r="A565">
            <v>0</v>
          </cell>
          <cell r="B565" t="str">
            <v>QUIOSQUE</v>
          </cell>
          <cell r="C565">
            <v>4</v>
          </cell>
          <cell r="D565">
            <v>0</v>
          </cell>
          <cell r="E565">
            <v>0</v>
          </cell>
          <cell r="F565">
            <v>0</v>
          </cell>
          <cell r="G565">
            <v>4</v>
          </cell>
          <cell r="H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A567" t="str">
            <v>12.8</v>
          </cell>
          <cell r="B567" t="str">
            <v>FECHADURA DE EMBUTIR COMPLETA, PARA PORTAS EXTERNAS, PADRAO DE ACABAMENTO MEDIO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18</v>
          </cell>
          <cell r="H567" t="str">
            <v xml:space="preserve">un    </v>
          </cell>
        </row>
        <row r="568">
          <cell r="A568">
            <v>0</v>
          </cell>
          <cell r="B568" t="str">
            <v>LOCAL</v>
          </cell>
          <cell r="C568" t="str">
            <v>QTDE</v>
          </cell>
          <cell r="D568">
            <v>0</v>
          </cell>
          <cell r="E568">
            <v>0</v>
          </cell>
          <cell r="F568">
            <v>0</v>
          </cell>
          <cell r="G568" t="str">
            <v>TOTAL</v>
          </cell>
          <cell r="H568">
            <v>0</v>
          </cell>
        </row>
        <row r="569">
          <cell r="A569">
            <v>0</v>
          </cell>
          <cell r="B569" t="str">
            <v>QUIOSQUE</v>
          </cell>
          <cell r="C569">
            <v>12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A570">
            <v>0</v>
          </cell>
          <cell r="B570" t="str">
            <v>BWC</v>
          </cell>
          <cell r="C570">
            <v>2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A571">
            <v>0</v>
          </cell>
          <cell r="B571" t="str">
            <v>CIRCULAÇÃO</v>
          </cell>
          <cell r="C571">
            <v>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A573" t="str">
            <v>12.9</v>
          </cell>
          <cell r="B573" t="str">
            <v>TARJETA DE FERRO CROMADO DE SOBREPOR 2"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4</v>
          </cell>
          <cell r="H573" t="str">
            <v xml:space="preserve">un    </v>
          </cell>
        </row>
        <row r="574">
          <cell r="A574">
            <v>0</v>
          </cell>
          <cell r="B574" t="str">
            <v>LOCAL</v>
          </cell>
          <cell r="C574" t="str">
            <v>QTDE</v>
          </cell>
          <cell r="D574">
            <v>0</v>
          </cell>
          <cell r="E574">
            <v>0</v>
          </cell>
          <cell r="F574">
            <v>0</v>
          </cell>
          <cell r="G574" t="str">
            <v>TOTAL</v>
          </cell>
          <cell r="H574">
            <v>0</v>
          </cell>
        </row>
        <row r="575">
          <cell r="A575">
            <v>0</v>
          </cell>
          <cell r="B575" t="str">
            <v>QUIOSQUE</v>
          </cell>
          <cell r="C575">
            <v>4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A579" t="str">
            <v>12.10</v>
          </cell>
          <cell r="B579" t="str">
            <v>PORTA DE MADEIRA PARA BANHEIRO, EM CHAPA DE MADEIRA COMPENSADA, REVESTIDA COM LAMINADO TEXTURIZADO, 60X160CM, INCLUSO MARCO E DOBRADICAS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4</v>
          </cell>
          <cell r="H579" t="str">
            <v xml:space="preserve">un    </v>
          </cell>
        </row>
        <row r="580">
          <cell r="A580">
            <v>0</v>
          </cell>
          <cell r="B580" t="str">
            <v>LOCAL</v>
          </cell>
          <cell r="C580" t="str">
            <v>QTDE</v>
          </cell>
          <cell r="D580" t="str">
            <v>LARGURA</v>
          </cell>
          <cell r="E580" t="str">
            <v>ALTURA</v>
          </cell>
          <cell r="F580">
            <v>0</v>
          </cell>
          <cell r="G580" t="str">
            <v>TOTAL</v>
          </cell>
          <cell r="H580">
            <v>0</v>
          </cell>
        </row>
        <row r="581">
          <cell r="A581">
            <v>0</v>
          </cell>
          <cell r="B581" t="str">
            <v>BWC</v>
          </cell>
          <cell r="C581">
            <v>4</v>
          </cell>
          <cell r="D581">
            <v>0</v>
          </cell>
          <cell r="E581">
            <v>0</v>
          </cell>
          <cell r="F581">
            <v>0</v>
          </cell>
          <cell r="G581">
            <v>4</v>
          </cell>
          <cell r="H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A584" t="str">
            <v>12.11</v>
          </cell>
          <cell r="B584" t="str">
            <v>PORTA DE MADEIRA PARA BANHEIRO, EM CHAPA DE MADEIRA COMPENSADA, REVESTIDA COM LAMINADO TEXTURIZADO, 90X160CM, INCLUSO MARCO E DOBRADICAS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2</v>
          </cell>
          <cell r="H584" t="str">
            <v xml:space="preserve">un    </v>
          </cell>
        </row>
        <row r="585">
          <cell r="A585">
            <v>0</v>
          </cell>
          <cell r="B585" t="str">
            <v>LOCAL</v>
          </cell>
          <cell r="C585" t="str">
            <v>QTDE</v>
          </cell>
          <cell r="D585" t="str">
            <v>LARGURA</v>
          </cell>
          <cell r="E585" t="str">
            <v>ALTURA</v>
          </cell>
          <cell r="F585">
            <v>0</v>
          </cell>
          <cell r="G585" t="str">
            <v>TOTAL</v>
          </cell>
          <cell r="H585">
            <v>0</v>
          </cell>
        </row>
        <row r="586">
          <cell r="A586">
            <v>0</v>
          </cell>
          <cell r="B586" t="str">
            <v>PNE</v>
          </cell>
          <cell r="C586">
            <v>2</v>
          </cell>
          <cell r="D586">
            <v>0</v>
          </cell>
          <cell r="E586">
            <v>0</v>
          </cell>
          <cell r="F586">
            <v>0</v>
          </cell>
          <cell r="G586">
            <v>2</v>
          </cell>
          <cell r="H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A589" t="str">
            <v>12.12</v>
          </cell>
          <cell r="B589" t="str">
            <v>TRANQUETA DE LATAO CROMADO PARA FECHADURA DE PORTA DE BANHEIRO COM ROSETA DE LATAO CROMADO SEM FECHADURA E MACANETA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6</v>
          </cell>
          <cell r="H589" t="str">
            <v xml:space="preserve">un    </v>
          </cell>
        </row>
        <row r="590">
          <cell r="A590">
            <v>0</v>
          </cell>
          <cell r="B590" t="str">
            <v>LOCAL</v>
          </cell>
          <cell r="C590" t="str">
            <v>QTDE</v>
          </cell>
          <cell r="D590" t="str">
            <v>LARGURA</v>
          </cell>
          <cell r="E590" t="str">
            <v>ALTURA</v>
          </cell>
          <cell r="F590">
            <v>0</v>
          </cell>
          <cell r="G590" t="str">
            <v>TOTAL</v>
          </cell>
          <cell r="H590">
            <v>0</v>
          </cell>
        </row>
        <row r="591">
          <cell r="A591">
            <v>0</v>
          </cell>
          <cell r="B591" t="str">
            <v>BWC</v>
          </cell>
          <cell r="C591">
            <v>4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A592">
            <v>0</v>
          </cell>
          <cell r="B592" t="str">
            <v>PNE</v>
          </cell>
          <cell r="C592">
            <v>2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A596" t="str">
            <v>12.13</v>
          </cell>
          <cell r="B596" t="str">
            <v>FECHADURA DE EMBUTIR COMPLETA, PARA PORTAS EXTERNAS 2 FOLHAS, PADRAO DE ACABAMENTO POPULAR E FECHO DE EMBUTIR TIPO UNHA COM ALAVANCA DE LATAO CROMADO 22CM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4</v>
          </cell>
          <cell r="H596" t="str">
            <v xml:space="preserve">un    </v>
          </cell>
        </row>
        <row r="597">
          <cell r="A597">
            <v>0</v>
          </cell>
          <cell r="B597" t="str">
            <v>LOCAL</v>
          </cell>
          <cell r="C597" t="str">
            <v>QTDE</v>
          </cell>
          <cell r="D597" t="str">
            <v>LARGURA</v>
          </cell>
          <cell r="E597" t="str">
            <v>ALTURA</v>
          </cell>
          <cell r="F597">
            <v>0</v>
          </cell>
          <cell r="G597" t="str">
            <v>TOTAL</v>
          </cell>
          <cell r="H597">
            <v>0</v>
          </cell>
        </row>
        <row r="598">
          <cell r="A598">
            <v>0</v>
          </cell>
          <cell r="B598" t="str">
            <v>CIRCULAÇÃO</v>
          </cell>
          <cell r="C598">
            <v>4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2">
          <cell r="A602">
            <v>13</v>
          </cell>
          <cell r="B602" t="str">
            <v>PINTURA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4">
          <cell r="A604" t="str">
            <v>13.1</v>
          </cell>
          <cell r="B604" t="str">
            <v>LATEX  PVA   EM   ELEMENTO   VAZADO   DE CONCRETO  EXISTENTE   COM   02   DEMÃOS, INCLUSIVE LIXAMENTO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34</v>
          </cell>
          <cell r="H604" t="str">
            <v xml:space="preserve">m2    </v>
          </cell>
        </row>
        <row r="605">
          <cell r="A605">
            <v>0</v>
          </cell>
          <cell r="B605" t="str">
            <v>LOCAL</v>
          </cell>
          <cell r="C605" t="str">
            <v>QTDE</v>
          </cell>
          <cell r="D605">
            <v>0</v>
          </cell>
          <cell r="E605">
            <v>0</v>
          </cell>
          <cell r="F605">
            <v>0</v>
          </cell>
          <cell r="G605" t="str">
            <v>TOTAL</v>
          </cell>
          <cell r="H605">
            <v>0</v>
          </cell>
        </row>
        <row r="606">
          <cell r="A606">
            <v>0</v>
          </cell>
          <cell r="B606" t="str">
            <v>AREA COBOGO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9">
          <cell r="A609" t="str">
            <v>13.2</v>
          </cell>
          <cell r="B609" t="str">
            <v xml:space="preserve"> EMASSAMENTO COM MASSA PVA, DUAS DEMAOS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1004.92</v>
          </cell>
          <cell r="H609" t="str">
            <v>M2</v>
          </cell>
        </row>
        <row r="610">
          <cell r="A610">
            <v>0</v>
          </cell>
          <cell r="B610" t="str">
            <v>LOCAL</v>
          </cell>
          <cell r="C610" t="str">
            <v>PERIMET</v>
          </cell>
          <cell r="D610" t="str">
            <v>ALT</v>
          </cell>
          <cell r="E610" t="str">
            <v>QUANT</v>
          </cell>
          <cell r="F610">
            <v>0</v>
          </cell>
          <cell r="G610" t="str">
            <v>TOTAL</v>
          </cell>
          <cell r="H610">
            <v>0</v>
          </cell>
        </row>
        <row r="611">
          <cell r="A611">
            <v>0</v>
          </cell>
          <cell r="B611" t="str">
            <v>PAREDE VERTICAL</v>
          </cell>
          <cell r="C611">
            <v>22.099999999999998</v>
          </cell>
          <cell r="D611">
            <v>3.5</v>
          </cell>
          <cell r="E611">
            <v>6</v>
          </cell>
          <cell r="F611">
            <v>0</v>
          </cell>
          <cell r="G611">
            <v>464.09999999999997</v>
          </cell>
          <cell r="H611">
            <v>0</v>
          </cell>
        </row>
        <row r="612">
          <cell r="A612">
            <v>0</v>
          </cell>
          <cell r="B612" t="str">
            <v>PAREDE HORIZONT</v>
          </cell>
          <cell r="C612">
            <v>58.599999999999994</v>
          </cell>
          <cell r="D612">
            <v>3.5</v>
          </cell>
          <cell r="E612">
            <v>2</v>
          </cell>
          <cell r="F612">
            <v>0</v>
          </cell>
          <cell r="G612">
            <v>410.19999999999993</v>
          </cell>
          <cell r="H612">
            <v>0</v>
          </cell>
        </row>
        <row r="613">
          <cell r="A613">
            <v>0</v>
          </cell>
          <cell r="B613" t="str">
            <v>TETO</v>
          </cell>
          <cell r="C613">
            <v>209.54000000000002</v>
          </cell>
          <cell r="D613">
            <v>0</v>
          </cell>
          <cell r="E613">
            <v>0</v>
          </cell>
          <cell r="F613">
            <v>0</v>
          </cell>
          <cell r="G613">
            <v>209.54000000000002</v>
          </cell>
          <cell r="H613">
            <v>0</v>
          </cell>
        </row>
        <row r="614">
          <cell r="A614">
            <v>0</v>
          </cell>
          <cell r="B614" t="str">
            <v>DESCONTOS</v>
          </cell>
          <cell r="C614">
            <v>-78.92</v>
          </cell>
          <cell r="D614">
            <v>0</v>
          </cell>
          <cell r="E614">
            <v>0</v>
          </cell>
          <cell r="F614">
            <v>0</v>
          </cell>
          <cell r="G614">
            <v>-78.92</v>
          </cell>
          <cell r="H614">
            <v>0</v>
          </cell>
        </row>
        <row r="616">
          <cell r="A616" t="str">
            <v>13.3</v>
          </cell>
          <cell r="B616" t="str">
            <v xml:space="preserve"> EMASSAMENTO COM MASSA ACRILICA, DUAS DEMAOS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412.15000000000003</v>
          </cell>
          <cell r="H616" t="str">
            <v>M2</v>
          </cell>
        </row>
        <row r="617">
          <cell r="A617">
            <v>0</v>
          </cell>
          <cell r="B617" t="str">
            <v>LOCAL</v>
          </cell>
          <cell r="C617" t="str">
            <v>PERIMET</v>
          </cell>
          <cell r="D617" t="str">
            <v>ALT</v>
          </cell>
          <cell r="E617" t="str">
            <v>QUANT</v>
          </cell>
          <cell r="F617">
            <v>0</v>
          </cell>
          <cell r="G617" t="str">
            <v>TOTAL</v>
          </cell>
          <cell r="H617">
            <v>0</v>
          </cell>
        </row>
        <row r="618">
          <cell r="A618">
            <v>0</v>
          </cell>
          <cell r="B618" t="str">
            <v>FACHADA</v>
          </cell>
          <cell r="C618">
            <v>85.78</v>
          </cell>
          <cell r="D618">
            <v>5.5</v>
          </cell>
          <cell r="E618">
            <v>0</v>
          </cell>
          <cell r="F618">
            <v>0</v>
          </cell>
          <cell r="G618">
            <v>471.79</v>
          </cell>
          <cell r="H618">
            <v>0</v>
          </cell>
        </row>
        <row r="619">
          <cell r="A619">
            <v>0</v>
          </cell>
          <cell r="B619" t="str">
            <v>DESCONTOS</v>
          </cell>
          <cell r="C619">
            <v>-59.64</v>
          </cell>
          <cell r="D619">
            <v>0</v>
          </cell>
          <cell r="E619">
            <v>0</v>
          </cell>
          <cell r="F619">
            <v>0</v>
          </cell>
          <cell r="G619">
            <v>-59.64</v>
          </cell>
          <cell r="H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3">
          <cell r="A623" t="str">
            <v>13.4</v>
          </cell>
          <cell r="B623" t="str">
            <v xml:space="preserve"> PINTURA PVA 2 DEMAOS INCLUSO LIQUIDO PARA BRILHO NA ULTIMA DEMAO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1004.92</v>
          </cell>
          <cell r="H623" t="str">
            <v>M2</v>
          </cell>
        </row>
        <row r="624">
          <cell r="A624">
            <v>0</v>
          </cell>
          <cell r="B624" t="str">
            <v>LOCAL</v>
          </cell>
          <cell r="C624" t="str">
            <v>QTDE</v>
          </cell>
          <cell r="D624" t="str">
            <v>COMPRIM.</v>
          </cell>
          <cell r="E624">
            <v>0</v>
          </cell>
          <cell r="F624">
            <v>0</v>
          </cell>
          <cell r="G624" t="str">
            <v>TOTAL</v>
          </cell>
          <cell r="H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A626" t="str">
            <v>13.5</v>
          </cell>
          <cell r="B626" t="str">
            <v>PINTURA COM TINTA TEXTURIZADA ACRILICA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412.15000000000003</v>
          </cell>
          <cell r="H626" t="str">
            <v>M2</v>
          </cell>
        </row>
        <row r="627">
          <cell r="A627">
            <v>0</v>
          </cell>
          <cell r="B627" t="str">
            <v>LOCAL</v>
          </cell>
          <cell r="C627" t="str">
            <v>QTDE</v>
          </cell>
          <cell r="D627" t="str">
            <v>COMPRIM.</v>
          </cell>
          <cell r="E627">
            <v>0</v>
          </cell>
          <cell r="F627">
            <v>0</v>
          </cell>
          <cell r="G627" t="str">
            <v>TOTAL</v>
          </cell>
          <cell r="H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</row>
        <row r="630">
          <cell r="A630" t="str">
            <v>13.6</v>
          </cell>
          <cell r="B630" t="str">
            <v xml:space="preserve"> VERNIZ SINTETICO EM MADEIRA, DUAS DEMAOS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90.8</v>
          </cell>
          <cell r="H630" t="str">
            <v>M2</v>
          </cell>
        </row>
        <row r="631">
          <cell r="A631">
            <v>0</v>
          </cell>
          <cell r="B631" t="str">
            <v>LOCAL</v>
          </cell>
          <cell r="C631" t="str">
            <v>QTDE</v>
          </cell>
          <cell r="D631" t="str">
            <v>COMPRIM.</v>
          </cell>
          <cell r="E631">
            <v>0</v>
          </cell>
          <cell r="F631">
            <v>0</v>
          </cell>
          <cell r="G631" t="str">
            <v>TOTAL</v>
          </cell>
          <cell r="H631">
            <v>0</v>
          </cell>
        </row>
        <row r="632">
          <cell r="A632">
            <v>0</v>
          </cell>
          <cell r="B632" t="str">
            <v>PORTAS</v>
          </cell>
          <cell r="C632">
            <v>12</v>
          </cell>
          <cell r="D632">
            <v>0.8</v>
          </cell>
          <cell r="E632">
            <v>2.1</v>
          </cell>
          <cell r="F632">
            <v>0</v>
          </cell>
          <cell r="G632">
            <v>20.160000000000004</v>
          </cell>
          <cell r="H632">
            <v>0</v>
          </cell>
        </row>
        <row r="633">
          <cell r="A633">
            <v>0</v>
          </cell>
          <cell r="B633" t="str">
            <v>PORTAS</v>
          </cell>
          <cell r="C633">
            <v>2</v>
          </cell>
          <cell r="D633">
            <v>9</v>
          </cell>
          <cell r="E633">
            <v>2.5</v>
          </cell>
          <cell r="F633">
            <v>0</v>
          </cell>
          <cell r="G633">
            <v>45</v>
          </cell>
          <cell r="H633">
            <v>0</v>
          </cell>
        </row>
        <row r="634">
          <cell r="A634">
            <v>0</v>
          </cell>
          <cell r="B634" t="str">
            <v>PORTAS</v>
          </cell>
          <cell r="C634">
            <v>4</v>
          </cell>
          <cell r="D634">
            <v>2.2000000000000002</v>
          </cell>
          <cell r="E634">
            <v>2.5</v>
          </cell>
          <cell r="F634">
            <v>0</v>
          </cell>
          <cell r="G634">
            <v>22</v>
          </cell>
          <cell r="H634">
            <v>0</v>
          </cell>
        </row>
        <row r="635">
          <cell r="A635">
            <v>0</v>
          </cell>
          <cell r="B635" t="str">
            <v>JANELA</v>
          </cell>
          <cell r="C635">
            <v>2</v>
          </cell>
          <cell r="D635">
            <v>1.4</v>
          </cell>
          <cell r="E635">
            <v>1.3</v>
          </cell>
          <cell r="F635">
            <v>0</v>
          </cell>
          <cell r="G635">
            <v>3.6399999999999997</v>
          </cell>
          <cell r="H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A638" t="str">
            <v>13.7</v>
          </cell>
          <cell r="B638" t="str">
            <v xml:space="preserve"> PINTURA ESMALTE BRILHANTE (2 DEMAOS) SOBRE SUPERFICIE METALICA, INCLUSIVE PROTECAO COM ZARCAO (1 DEMAO)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 t="str">
            <v>M2</v>
          </cell>
        </row>
        <row r="639">
          <cell r="A639">
            <v>0</v>
          </cell>
          <cell r="B639" t="str">
            <v>LOCAL</v>
          </cell>
          <cell r="C639" t="str">
            <v>QTDE</v>
          </cell>
          <cell r="D639" t="str">
            <v>COMPRIM.</v>
          </cell>
          <cell r="E639">
            <v>0</v>
          </cell>
          <cell r="F639">
            <v>0</v>
          </cell>
          <cell r="G639" t="str">
            <v>TOTAL</v>
          </cell>
          <cell r="H639">
            <v>0</v>
          </cell>
        </row>
        <row r="640">
          <cell r="A640">
            <v>0</v>
          </cell>
          <cell r="B640" t="str">
            <v>QUIOSQUE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</row>
        <row r="643">
          <cell r="A643">
            <v>14</v>
          </cell>
          <cell r="B643" t="str">
            <v>FORROS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5">
          <cell r="A645" t="str">
            <v>14.1</v>
          </cell>
          <cell r="B645" t="str">
            <v>FORRO PVC - MODULADO (618x1250)mm C/ PERFIL "T" EM AÇO - FORNECIMENTO E MONTAGEM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209.54000000000002</v>
          </cell>
          <cell r="H645" t="str">
            <v>M2</v>
          </cell>
        </row>
        <row r="646">
          <cell r="A646">
            <v>0</v>
          </cell>
          <cell r="B646" t="str">
            <v>LOCAL</v>
          </cell>
          <cell r="C646" t="str">
            <v>PERIM.</v>
          </cell>
          <cell r="D646">
            <v>0</v>
          </cell>
          <cell r="E646">
            <v>0</v>
          </cell>
          <cell r="F646">
            <v>0</v>
          </cell>
          <cell r="G646" t="str">
            <v>TOTAL</v>
          </cell>
          <cell r="H646">
            <v>0</v>
          </cell>
        </row>
        <row r="647">
          <cell r="A647">
            <v>0</v>
          </cell>
          <cell r="B647" t="str">
            <v>AREA TETO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A650" t="str">
            <v>14.2</v>
          </cell>
          <cell r="B650" t="str">
            <v>CAIBRO DE MASSARANDUBA APARELHADA 3X1.1/2, INCLUSO FORNECIMENTO E COLOCACAO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419.40000000000003</v>
          </cell>
          <cell r="H650" t="str">
            <v>m</v>
          </cell>
        </row>
        <row r="651">
          <cell r="A651">
            <v>0</v>
          </cell>
          <cell r="B651" t="str">
            <v>LOCAL</v>
          </cell>
          <cell r="C651" t="str">
            <v>PERIM.</v>
          </cell>
          <cell r="D651">
            <v>0</v>
          </cell>
          <cell r="E651">
            <v>0</v>
          </cell>
          <cell r="F651">
            <v>0</v>
          </cell>
          <cell r="G651" t="str">
            <v>TOTAL</v>
          </cell>
          <cell r="H651">
            <v>0</v>
          </cell>
        </row>
        <row r="652">
          <cell r="A652">
            <v>0</v>
          </cell>
          <cell r="B652" t="str">
            <v>AREA TETO</v>
          </cell>
          <cell r="C652">
            <v>23.3</v>
          </cell>
          <cell r="D652">
            <v>9</v>
          </cell>
          <cell r="E652">
            <v>2</v>
          </cell>
          <cell r="F652">
            <v>0</v>
          </cell>
          <cell r="G652">
            <v>419.40000000000003</v>
          </cell>
          <cell r="H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</row>
        <row r="654">
          <cell r="A654">
            <v>15</v>
          </cell>
          <cell r="B654" t="str">
            <v>CALÇADA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</row>
        <row r="656">
          <cell r="A656" t="str">
            <v>15.1</v>
          </cell>
          <cell r="B656" t="str">
            <v>ALVENARIA EM TIJOLO CERAMICO FURADO 9X19X19CM, 1 VEZ (ESPESSURA 19 CM), ASSENTADO EM ARGAMASSA TRACO 1:4 (CIMENTO E AREIA MEDIA NAO PENEIRADA), PREPARO MANUAL, JUNTA 1 CM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5.625</v>
          </cell>
          <cell r="H656" t="str">
            <v>M2</v>
          </cell>
        </row>
        <row r="657">
          <cell r="A657">
            <v>0</v>
          </cell>
          <cell r="B657" t="str">
            <v>LOCAL</v>
          </cell>
          <cell r="C657" t="str">
            <v>PERIM.</v>
          </cell>
          <cell r="D657" t="str">
            <v>ALT.</v>
          </cell>
          <cell r="E657">
            <v>0</v>
          </cell>
          <cell r="F657">
            <v>0</v>
          </cell>
          <cell r="G657" t="str">
            <v>TOTAL</v>
          </cell>
          <cell r="H657">
            <v>0</v>
          </cell>
        </row>
        <row r="658">
          <cell r="A658">
            <v>0</v>
          </cell>
          <cell r="B658" t="str">
            <v>RAMPAS</v>
          </cell>
          <cell r="C658">
            <v>5</v>
          </cell>
          <cell r="D658">
            <v>0.5</v>
          </cell>
          <cell r="E658">
            <v>0</v>
          </cell>
          <cell r="F658">
            <v>0</v>
          </cell>
          <cell r="G658">
            <v>1.25</v>
          </cell>
          <cell r="H658">
            <v>0</v>
          </cell>
        </row>
        <row r="659">
          <cell r="A659">
            <v>0</v>
          </cell>
          <cell r="B659">
            <v>0</v>
          </cell>
          <cell r="C659">
            <v>17.5</v>
          </cell>
          <cell r="D659">
            <v>0.5</v>
          </cell>
          <cell r="E659">
            <v>0</v>
          </cell>
          <cell r="F659">
            <v>0</v>
          </cell>
          <cell r="G659">
            <v>4.375</v>
          </cell>
          <cell r="H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A661" t="str">
            <v>15.2</v>
          </cell>
          <cell r="B661" t="str">
            <v xml:space="preserve"> ATERRO COM AREIA COM ADENSAMENTO HIDRAULICO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13.5</v>
          </cell>
          <cell r="H661" t="str">
            <v>M3</v>
          </cell>
        </row>
        <row r="662">
          <cell r="A662">
            <v>0</v>
          </cell>
          <cell r="B662" t="str">
            <v>LOCAL</v>
          </cell>
          <cell r="C662" t="str">
            <v>PERIM.</v>
          </cell>
          <cell r="D662" t="str">
            <v>ALT</v>
          </cell>
          <cell r="E662" t="str">
            <v>LARGURA</v>
          </cell>
          <cell r="F662">
            <v>0</v>
          </cell>
          <cell r="G662" t="str">
            <v>TOTAL</v>
          </cell>
          <cell r="H662">
            <v>0</v>
          </cell>
        </row>
        <row r="663">
          <cell r="A663">
            <v>0</v>
          </cell>
          <cell r="B663" t="str">
            <v>RAMPAS</v>
          </cell>
          <cell r="C663">
            <v>5</v>
          </cell>
          <cell r="D663">
            <v>0.5</v>
          </cell>
          <cell r="E663">
            <v>1.2</v>
          </cell>
          <cell r="F663">
            <v>0</v>
          </cell>
          <cell r="G663">
            <v>3</v>
          </cell>
          <cell r="H663">
            <v>0</v>
          </cell>
        </row>
        <row r="664">
          <cell r="A664">
            <v>0</v>
          </cell>
          <cell r="B664">
            <v>0</v>
          </cell>
          <cell r="C664">
            <v>17.5</v>
          </cell>
          <cell r="D664">
            <v>0.5</v>
          </cell>
          <cell r="E664">
            <v>1.2</v>
          </cell>
          <cell r="F664">
            <v>0</v>
          </cell>
          <cell r="G664">
            <v>10.5</v>
          </cell>
          <cell r="H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</row>
        <row r="666">
          <cell r="A666" t="str">
            <v>15.3</v>
          </cell>
          <cell r="B666" t="str">
            <v xml:space="preserve"> CONTRAPISO/LASTRO DE CONCRETO NAO-ESTRUTURAL, E=5CM, PREPARO COM BETONEIRA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102.93599999999999</v>
          </cell>
          <cell r="H666" t="str">
            <v>M2</v>
          </cell>
        </row>
        <row r="667">
          <cell r="A667">
            <v>0</v>
          </cell>
          <cell r="B667" t="str">
            <v>LOCAL</v>
          </cell>
          <cell r="C667" t="str">
            <v>PERIM.</v>
          </cell>
          <cell r="D667" t="str">
            <v>LARG</v>
          </cell>
          <cell r="E667">
            <v>0</v>
          </cell>
          <cell r="F667">
            <v>0</v>
          </cell>
          <cell r="G667" t="str">
            <v>TOTAL</v>
          </cell>
          <cell r="H667">
            <v>0</v>
          </cell>
        </row>
        <row r="668">
          <cell r="A668">
            <v>0</v>
          </cell>
          <cell r="B668" t="str">
            <v>RAMPAS</v>
          </cell>
          <cell r="C668">
            <v>85.78</v>
          </cell>
          <cell r="D668">
            <v>1.2</v>
          </cell>
          <cell r="E668">
            <v>0</v>
          </cell>
          <cell r="F668">
            <v>0</v>
          </cell>
          <cell r="G668">
            <v>102.93599999999999</v>
          </cell>
          <cell r="H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</row>
        <row r="671">
          <cell r="A671" t="str">
            <v>15.4</v>
          </cell>
          <cell r="B671" t="str">
            <v>PISO EM BLOCO TIPO RAQUETE P/PAVIMENTAÇÃO E=6CM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102.93599999999999</v>
          </cell>
          <cell r="H671" t="str">
            <v>M2</v>
          </cell>
        </row>
        <row r="672">
          <cell r="A672">
            <v>0</v>
          </cell>
          <cell r="B672" t="str">
            <v>LOCAL</v>
          </cell>
          <cell r="C672" t="str">
            <v>QTDE</v>
          </cell>
          <cell r="D672" t="str">
            <v>LADO</v>
          </cell>
          <cell r="E672" t="str">
            <v>LADO</v>
          </cell>
          <cell r="F672" t="str">
            <v>ALTURA</v>
          </cell>
          <cell r="G672" t="str">
            <v>TOTAL</v>
          </cell>
          <cell r="H672">
            <v>0</v>
          </cell>
        </row>
        <row r="673">
          <cell r="A673">
            <v>0</v>
          </cell>
          <cell r="B673" t="str">
            <v>EXTERNO</v>
          </cell>
          <cell r="C673">
            <v>102.93599999999999</v>
          </cell>
          <cell r="D673">
            <v>0</v>
          </cell>
          <cell r="E673">
            <v>0</v>
          </cell>
          <cell r="F673">
            <v>0</v>
          </cell>
          <cell r="G673">
            <v>102.93599999999999</v>
          </cell>
          <cell r="H673">
            <v>0</v>
          </cell>
        </row>
        <row r="674">
          <cell r="A674">
            <v>0</v>
          </cell>
          <cell r="B674" t="str">
            <v>DESCONTOS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6">
          <cell r="A676" t="str">
            <v>15.5</v>
          </cell>
          <cell r="B676" t="str">
            <v>PISO PODOTÁTIL EXTERNO EM PMC ESP. 3CM, ASSENTADO COM ARGAMASSA (FORNECIMENTO E ASSENTAMENTO)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68.98</v>
          </cell>
          <cell r="H676" t="str">
            <v>M2</v>
          </cell>
        </row>
        <row r="677">
          <cell r="A677">
            <v>0</v>
          </cell>
          <cell r="B677" t="str">
            <v>LOCAL</v>
          </cell>
          <cell r="C677" t="str">
            <v>PERIM.</v>
          </cell>
          <cell r="D677" t="str">
            <v>LARGURA</v>
          </cell>
          <cell r="E677" t="str">
            <v>ALTURA</v>
          </cell>
          <cell r="F677">
            <v>0</v>
          </cell>
          <cell r="G677" t="str">
            <v>TOTAL</v>
          </cell>
          <cell r="H677">
            <v>0</v>
          </cell>
        </row>
        <row r="678">
          <cell r="A678">
            <v>0</v>
          </cell>
          <cell r="B678" t="str">
            <v>EXTERNO</v>
          </cell>
          <cell r="C678">
            <v>68.98</v>
          </cell>
          <cell r="D678">
            <v>0</v>
          </cell>
          <cell r="E678">
            <v>0</v>
          </cell>
          <cell r="F678">
            <v>0</v>
          </cell>
          <cell r="G678">
            <v>68.98</v>
          </cell>
          <cell r="H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1">
          <cell r="A681" t="str">
            <v>15.6</v>
          </cell>
          <cell r="B681" t="str">
            <v>GUARDA-CORPO COM CORRIMAO EM TUBO DE ACO GALVANIZADO 1 1/2"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44</v>
          </cell>
          <cell r="H681" t="str">
            <v>M</v>
          </cell>
        </row>
        <row r="682">
          <cell r="A682">
            <v>0</v>
          </cell>
          <cell r="B682" t="str">
            <v>LOCAL</v>
          </cell>
          <cell r="C682" t="str">
            <v>QTDE</v>
          </cell>
          <cell r="D682" t="str">
            <v>LADO</v>
          </cell>
          <cell r="E682" t="str">
            <v>LADO</v>
          </cell>
          <cell r="F682" t="str">
            <v>ALTURA</v>
          </cell>
          <cell r="G682" t="str">
            <v>TOTAL</v>
          </cell>
          <cell r="H682">
            <v>0</v>
          </cell>
        </row>
        <row r="683">
          <cell r="A683">
            <v>0</v>
          </cell>
          <cell r="B683" t="str">
            <v>EXTERNO</v>
          </cell>
          <cell r="C683">
            <v>22</v>
          </cell>
          <cell r="D683">
            <v>2</v>
          </cell>
          <cell r="E683">
            <v>1</v>
          </cell>
          <cell r="F683">
            <v>1</v>
          </cell>
          <cell r="G683">
            <v>44</v>
          </cell>
          <cell r="H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6">
          <cell r="A686" t="str">
            <v>15.7</v>
          </cell>
          <cell r="B686" t="str">
            <v>MEIO-FIO EM PEDRA GRANITICA, REJUNTADO C/ARGAMASSA CIMENTO E AREIA 1:3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90.38</v>
          </cell>
          <cell r="H686" t="str">
            <v>M</v>
          </cell>
        </row>
        <row r="687">
          <cell r="A687">
            <v>0</v>
          </cell>
          <cell r="B687" t="str">
            <v>LOCAL</v>
          </cell>
          <cell r="C687" t="str">
            <v>PERIM.</v>
          </cell>
          <cell r="D687">
            <v>0</v>
          </cell>
          <cell r="E687">
            <v>0</v>
          </cell>
          <cell r="F687">
            <v>0</v>
          </cell>
          <cell r="G687" t="str">
            <v>TOTAL</v>
          </cell>
          <cell r="H687">
            <v>0</v>
          </cell>
        </row>
        <row r="688">
          <cell r="A688">
            <v>0</v>
          </cell>
          <cell r="B688" t="str">
            <v>EXTERNO</v>
          </cell>
          <cell r="C688">
            <v>90.38</v>
          </cell>
          <cell r="D688">
            <v>0</v>
          </cell>
          <cell r="E688">
            <v>0</v>
          </cell>
          <cell r="F688">
            <v>0</v>
          </cell>
          <cell r="G688">
            <v>90.38</v>
          </cell>
          <cell r="H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1">
          <cell r="A691">
            <v>16</v>
          </cell>
          <cell r="B691" t="str">
            <v>DIVERSOS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3">
          <cell r="A693" t="str">
            <v>16.1</v>
          </cell>
          <cell r="B693" t="str">
            <v>LIMPEZA PISO CERAMICO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27</v>
          </cell>
          <cell r="H693" t="str">
            <v>M2</v>
          </cell>
        </row>
        <row r="694">
          <cell r="A694">
            <v>0</v>
          </cell>
          <cell r="B694" t="str">
            <v>LOCAL</v>
          </cell>
          <cell r="C694" t="str">
            <v>PERIM.</v>
          </cell>
          <cell r="D694" t="str">
            <v>ALT.</v>
          </cell>
          <cell r="E694">
            <v>0</v>
          </cell>
          <cell r="F694">
            <v>0</v>
          </cell>
          <cell r="G694" t="str">
            <v>TOTAL</v>
          </cell>
          <cell r="H694">
            <v>0</v>
          </cell>
        </row>
        <row r="695">
          <cell r="A695">
            <v>0</v>
          </cell>
          <cell r="B695" t="str">
            <v>BWC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A698" t="str">
            <v>16.2</v>
          </cell>
          <cell r="B698" t="str">
            <v>LIMPEZA PISO MARMORITE/GRANILITE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314.57000000000005</v>
          </cell>
          <cell r="H698" t="str">
            <v>M2</v>
          </cell>
        </row>
        <row r="699">
          <cell r="A699">
            <v>0</v>
          </cell>
          <cell r="B699" t="str">
            <v>LOCAL</v>
          </cell>
          <cell r="C699" t="str">
            <v>PERIM.</v>
          </cell>
          <cell r="D699" t="str">
            <v>ALT</v>
          </cell>
          <cell r="E699" t="str">
            <v>LARGURA</v>
          </cell>
          <cell r="F699">
            <v>0</v>
          </cell>
          <cell r="G699" t="str">
            <v>TOTAL</v>
          </cell>
          <cell r="H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A703" t="str">
            <v>16.3</v>
          </cell>
          <cell r="B703" t="str">
            <v>LIMPEZA FINAL DA OBRA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390.24</v>
          </cell>
          <cell r="H703" t="str">
            <v>M2</v>
          </cell>
        </row>
        <row r="704">
          <cell r="A704">
            <v>0</v>
          </cell>
          <cell r="B704" t="str">
            <v>LOCAL</v>
          </cell>
          <cell r="C704" t="str">
            <v>PERIM.</v>
          </cell>
          <cell r="D704" t="str">
            <v>LARG</v>
          </cell>
          <cell r="E704">
            <v>0</v>
          </cell>
          <cell r="F704">
            <v>0</v>
          </cell>
          <cell r="G704" t="str">
            <v>TOTAL</v>
          </cell>
          <cell r="H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</sheetData>
      <sheetData sheetId="2">
        <row r="7">
          <cell r="A7">
            <v>1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89"/>
  <sheetViews>
    <sheetView view="pageLayout" topLeftCell="A76" zoomScale="85" zoomScaleNormal="115" zoomScalePageLayoutView="85" workbookViewId="0">
      <selection activeCell="L20" sqref="L20"/>
    </sheetView>
  </sheetViews>
  <sheetFormatPr defaultRowHeight="12.75" outlineLevelCol="1" x14ac:dyDescent="0.2"/>
  <cols>
    <col min="1" max="1" width="8.5703125" style="2" customWidth="1"/>
    <col min="2" max="2" width="11.7109375" style="2" customWidth="1"/>
    <col min="3" max="3" width="76.5703125" style="44" customWidth="1"/>
    <col min="4" max="4" width="9.5703125" style="50" customWidth="1"/>
    <col min="5" max="5" width="12.28515625" style="50" customWidth="1"/>
    <col min="6" max="6" width="13.28515625" style="50" customWidth="1" outlineLevel="1"/>
    <col min="7" max="7" width="13.28515625" style="2" customWidth="1"/>
    <col min="8" max="8" width="15.28515625" style="2" customWidth="1"/>
    <col min="9" max="9" width="14.5703125" style="2" customWidth="1"/>
    <col min="10" max="16384" width="9.140625" style="2"/>
  </cols>
  <sheetData>
    <row r="1" spans="1:13" s="158" customFormat="1" ht="12.75" customHeight="1" x14ac:dyDescent="0.2">
      <c r="A1" s="235" t="s">
        <v>1</v>
      </c>
      <c r="B1" s="235"/>
      <c r="C1" s="235"/>
      <c r="D1" s="235"/>
      <c r="E1" s="235"/>
      <c r="F1" s="235"/>
      <c r="G1" s="235"/>
      <c r="H1" s="235"/>
      <c r="I1" s="157"/>
      <c r="J1" s="157"/>
      <c r="K1" s="157"/>
      <c r="L1" s="157"/>
      <c r="M1" s="157"/>
    </row>
    <row r="2" spans="1:13" s="158" customFormat="1" ht="12.75" customHeight="1" x14ac:dyDescent="0.2">
      <c r="A2" s="235"/>
      <c r="B2" s="235"/>
      <c r="C2" s="235"/>
      <c r="D2" s="235"/>
      <c r="E2" s="235"/>
      <c r="F2" s="235"/>
      <c r="G2" s="235"/>
      <c r="H2" s="235"/>
      <c r="I2" s="157"/>
      <c r="J2" s="157"/>
      <c r="K2" s="157"/>
      <c r="L2" s="157"/>
      <c r="M2" s="157"/>
    </row>
    <row r="3" spans="1:13" s="158" customFormat="1" ht="18" customHeight="1" x14ac:dyDescent="0.2">
      <c r="A3" s="235"/>
      <c r="B3" s="235"/>
      <c r="C3" s="235"/>
      <c r="D3" s="235"/>
      <c r="E3" s="235"/>
      <c r="F3" s="235"/>
      <c r="G3" s="235"/>
      <c r="H3" s="235"/>
      <c r="I3" s="157"/>
      <c r="J3" s="157"/>
      <c r="K3" s="157"/>
      <c r="L3" s="157"/>
      <c r="M3" s="157"/>
    </row>
    <row r="4" spans="1:13" s="158" customFormat="1" ht="15.75" x14ac:dyDescent="0.25">
      <c r="A4" s="238" t="s">
        <v>2085</v>
      </c>
      <c r="B4" s="238"/>
      <c r="C4" s="238"/>
      <c r="D4" s="238"/>
      <c r="E4" s="238"/>
      <c r="F4" s="238"/>
      <c r="G4" s="238"/>
      <c r="H4" s="238"/>
    </row>
    <row r="5" spans="1:13" s="158" customFormat="1" ht="15.75" x14ac:dyDescent="0.25">
      <c r="A5" s="159" t="s">
        <v>2045</v>
      </c>
      <c r="B5" s="160"/>
      <c r="C5" s="160"/>
      <c r="D5" s="161"/>
      <c r="E5" s="160"/>
      <c r="F5" s="160" t="s">
        <v>28</v>
      </c>
    </row>
    <row r="6" spans="1:13" s="158" customFormat="1" ht="15.75" x14ac:dyDescent="0.25">
      <c r="A6" s="159" t="s">
        <v>2089</v>
      </c>
      <c r="B6" s="162"/>
      <c r="C6" s="163"/>
      <c r="D6" s="161"/>
      <c r="E6" s="164" t="s">
        <v>29</v>
      </c>
      <c r="F6" s="165">
        <v>0.252</v>
      </c>
      <c r="G6" s="166"/>
    </row>
    <row r="7" spans="1:13" s="158" customFormat="1" ht="13.5" thickBot="1" x14ac:dyDescent="0.25">
      <c r="C7" s="163"/>
      <c r="D7" s="161"/>
      <c r="E7" s="161"/>
      <c r="F7" s="161"/>
    </row>
    <row r="8" spans="1:13" s="158" customFormat="1" ht="48" thickBot="1" x14ac:dyDescent="0.25">
      <c r="A8" s="167" t="s">
        <v>1893</v>
      </c>
      <c r="B8" s="168" t="s">
        <v>2088</v>
      </c>
      <c r="C8" s="168" t="s">
        <v>1894</v>
      </c>
      <c r="D8" s="167" t="s">
        <v>2054</v>
      </c>
      <c r="E8" s="167" t="s">
        <v>4</v>
      </c>
      <c r="F8" s="168" t="s">
        <v>1890</v>
      </c>
      <c r="G8" s="168" t="s">
        <v>1891</v>
      </c>
      <c r="H8" s="167" t="s">
        <v>5</v>
      </c>
    </row>
    <row r="9" spans="1:13" s="169" customFormat="1" x14ac:dyDescent="0.25">
      <c r="A9" s="198">
        <v>1</v>
      </c>
      <c r="B9" s="199" t="s">
        <v>1804</v>
      </c>
      <c r="C9" s="200" t="s">
        <v>6</v>
      </c>
      <c r="D9" s="201" t="s">
        <v>1804</v>
      </c>
      <c r="E9" s="202" t="s">
        <v>1804</v>
      </c>
      <c r="F9" s="201" t="s">
        <v>1804</v>
      </c>
      <c r="G9" s="203" t="s">
        <v>1804</v>
      </c>
      <c r="H9" s="204">
        <f>SUM(H10:H11)</f>
        <v>969.31</v>
      </c>
    </row>
    <row r="10" spans="1:13" s="196" customFormat="1" x14ac:dyDescent="0.25">
      <c r="A10" s="170" t="s">
        <v>19</v>
      </c>
      <c r="B10" s="171" t="s">
        <v>1822</v>
      </c>
      <c r="C10" s="155" t="s">
        <v>1821</v>
      </c>
      <c r="D10" s="172" t="s">
        <v>2062</v>
      </c>
      <c r="E10" s="173">
        <v>2</v>
      </c>
      <c r="F10" s="174">
        <v>328.33</v>
      </c>
      <c r="G10" s="173">
        <f>IF(B10="","",TRUNC(ROUND(F10*($F$6+1),2),2))</f>
        <v>411.07</v>
      </c>
      <c r="H10" s="175">
        <f>IF(B10="","",TRUNC(ROUND(E10*G10,2),2))</f>
        <v>822.14</v>
      </c>
      <c r="I10" s="195"/>
    </row>
    <row r="11" spans="1:13" s="196" customFormat="1" ht="25.5" x14ac:dyDescent="0.25">
      <c r="A11" s="170" t="s">
        <v>1996</v>
      </c>
      <c r="B11" s="171" t="s">
        <v>1962</v>
      </c>
      <c r="C11" s="155" t="s">
        <v>1963</v>
      </c>
      <c r="D11" s="172" t="s">
        <v>2062</v>
      </c>
      <c r="E11" s="173">
        <v>26.71</v>
      </c>
      <c r="F11" s="174">
        <v>4.4000000000000004</v>
      </c>
      <c r="G11" s="173">
        <f>IF(B11="","",TRUNC(ROUND(F11*($F$6+1),2),2))</f>
        <v>5.51</v>
      </c>
      <c r="H11" s="175">
        <f>IF(B11="","",TRUNC(ROUND(E11*G11,2),2))</f>
        <v>147.16999999999999</v>
      </c>
    </row>
    <row r="12" spans="1:13" s="169" customFormat="1" x14ac:dyDescent="0.25">
      <c r="A12" s="205">
        <v>2</v>
      </c>
      <c r="B12" s="206" t="s">
        <v>1804</v>
      </c>
      <c r="C12" s="207" t="s">
        <v>1814</v>
      </c>
      <c r="D12" s="208" t="s">
        <v>1804</v>
      </c>
      <c r="E12" s="208" t="s">
        <v>1804</v>
      </c>
      <c r="F12" s="209" t="s">
        <v>1804</v>
      </c>
      <c r="G12" s="210" t="s">
        <v>1804</v>
      </c>
      <c r="H12" s="211">
        <f>SUM(H13:H15)</f>
        <v>639.91999999999996</v>
      </c>
    </row>
    <row r="13" spans="1:13" s="169" customFormat="1" ht="25.5" x14ac:dyDescent="0.25">
      <c r="A13" s="170" t="s">
        <v>2006</v>
      </c>
      <c r="B13" s="176" t="s">
        <v>2065</v>
      </c>
      <c r="C13" s="155" t="s">
        <v>2066</v>
      </c>
      <c r="D13" s="172" t="s">
        <v>2063</v>
      </c>
      <c r="E13" s="173">
        <v>0.9</v>
      </c>
      <c r="F13" s="174">
        <v>116.81</v>
      </c>
      <c r="G13" s="173">
        <f>IF(B13="","",TRUNC(ROUND(F13*($F$6+1),2),2))</f>
        <v>146.25</v>
      </c>
      <c r="H13" s="177">
        <f>IF(B13="","",TRUNC(ROUND(E13*G13,2),2))</f>
        <v>131.63</v>
      </c>
    </row>
    <row r="14" spans="1:13" s="169" customFormat="1" x14ac:dyDescent="0.25">
      <c r="A14" s="170" t="s">
        <v>2007</v>
      </c>
      <c r="B14" s="176" t="s">
        <v>1924</v>
      </c>
      <c r="C14" s="155" t="s">
        <v>2064</v>
      </c>
      <c r="D14" s="172" t="s">
        <v>2063</v>
      </c>
      <c r="E14" s="173">
        <v>0.9</v>
      </c>
      <c r="F14" s="174">
        <v>35.04</v>
      </c>
      <c r="G14" s="173">
        <f>IF(B14="","",TRUNC(ROUND(F14*($F$6+1),2),2))</f>
        <v>43.87</v>
      </c>
      <c r="H14" s="177">
        <f>IF(B14="","",TRUNC(ROUND(E14*G14,2),2))</f>
        <v>39.479999999999997</v>
      </c>
    </row>
    <row r="15" spans="1:13" s="169" customFormat="1" x14ac:dyDescent="0.25">
      <c r="A15" s="170" t="s">
        <v>2008</v>
      </c>
      <c r="B15" s="176">
        <v>55835</v>
      </c>
      <c r="C15" s="155" t="s">
        <v>2067</v>
      </c>
      <c r="D15" s="172" t="s">
        <v>2063</v>
      </c>
      <c r="E15" s="173">
        <v>9.16</v>
      </c>
      <c r="F15" s="174">
        <v>40.880000000000003</v>
      </c>
      <c r="G15" s="173">
        <f>IF(B15="","",TRUNC(ROUND(F15*($F$6+1),2),2))</f>
        <v>51.18</v>
      </c>
      <c r="H15" s="177">
        <f>IF(B15="","",TRUNC(ROUND(E15*G15,2),2))</f>
        <v>468.81</v>
      </c>
    </row>
    <row r="16" spans="1:13" s="169" customFormat="1" x14ac:dyDescent="0.25">
      <c r="A16" s="205">
        <v>3</v>
      </c>
      <c r="B16" s="206" t="s">
        <v>1804</v>
      </c>
      <c r="C16" s="207" t="s">
        <v>7</v>
      </c>
      <c r="D16" s="208" t="s">
        <v>1804</v>
      </c>
      <c r="E16" s="208" t="s">
        <v>1804</v>
      </c>
      <c r="F16" s="209" t="s">
        <v>1804</v>
      </c>
      <c r="G16" s="210" t="s">
        <v>1804</v>
      </c>
      <c r="H16" s="211">
        <f>SUM(H17:H19)</f>
        <v>546.35</v>
      </c>
    </row>
    <row r="17" spans="1:8" s="169" customFormat="1" x14ac:dyDescent="0.25">
      <c r="A17" s="170" t="s">
        <v>1997</v>
      </c>
      <c r="B17" s="171">
        <v>95467</v>
      </c>
      <c r="C17" s="155" t="s">
        <v>2068</v>
      </c>
      <c r="D17" s="172" t="s">
        <v>2063</v>
      </c>
      <c r="E17" s="173">
        <v>0.9</v>
      </c>
      <c r="F17" s="174">
        <v>307.68</v>
      </c>
      <c r="G17" s="173">
        <f>IF(B17="","",TRUNC(ROUND(F17*($F$6+1),2),2))</f>
        <v>385.22</v>
      </c>
      <c r="H17" s="175">
        <f>IF(B17="","",TRUNC(ROUND(E17*G17,2),2))</f>
        <v>346.7</v>
      </c>
    </row>
    <row r="18" spans="1:8" s="169" customFormat="1" x14ac:dyDescent="0.25">
      <c r="A18" s="170" t="s">
        <v>1813</v>
      </c>
      <c r="B18" s="171">
        <v>94963</v>
      </c>
      <c r="C18" s="155" t="s">
        <v>1826</v>
      </c>
      <c r="D18" s="172" t="s">
        <v>1825</v>
      </c>
      <c r="E18" s="173">
        <v>0.49</v>
      </c>
      <c r="F18" s="174">
        <v>248.46</v>
      </c>
      <c r="G18" s="173">
        <f>IF(B18="","",TRUNC(ROUND(F18*($F$6+1),2),2))</f>
        <v>311.07</v>
      </c>
      <c r="H18" s="175">
        <f>IF(B18="","",TRUNC(ROUND(E18*G18,2),2))</f>
        <v>152.41999999999999</v>
      </c>
    </row>
    <row r="19" spans="1:8" s="169" customFormat="1" x14ac:dyDescent="0.25">
      <c r="A19" s="170" t="s">
        <v>1998</v>
      </c>
      <c r="B19" s="171" t="s">
        <v>1828</v>
      </c>
      <c r="C19" s="155" t="s">
        <v>1827</v>
      </c>
      <c r="D19" s="172" t="s">
        <v>1825</v>
      </c>
      <c r="E19" s="173">
        <v>0.49</v>
      </c>
      <c r="F19" s="174">
        <v>76.98</v>
      </c>
      <c r="G19" s="173">
        <f>IF(B19="","",TRUNC(ROUND(F19*($F$6+1),2),2))</f>
        <v>96.38</v>
      </c>
      <c r="H19" s="175">
        <f>IF(B19="","",TRUNC(ROUND(E19*G19,2),2))</f>
        <v>47.23</v>
      </c>
    </row>
    <row r="20" spans="1:8" s="169" customFormat="1" x14ac:dyDescent="0.25">
      <c r="A20" s="205">
        <v>4</v>
      </c>
      <c r="B20" s="206" t="s">
        <v>1804</v>
      </c>
      <c r="C20" s="207" t="s">
        <v>8</v>
      </c>
      <c r="D20" s="208" t="s">
        <v>1804</v>
      </c>
      <c r="E20" s="208" t="s">
        <v>1804</v>
      </c>
      <c r="F20" s="209" t="s">
        <v>1804</v>
      </c>
      <c r="G20" s="210" t="s">
        <v>1804</v>
      </c>
      <c r="H20" s="211">
        <f>SUM(H21:H28)</f>
        <v>4674.75</v>
      </c>
    </row>
    <row r="21" spans="1:8" s="169" customFormat="1" ht="25.5" x14ac:dyDescent="0.25">
      <c r="A21" s="170" t="s">
        <v>1815</v>
      </c>
      <c r="B21" s="176">
        <v>92263</v>
      </c>
      <c r="C21" s="155" t="s">
        <v>2073</v>
      </c>
      <c r="D21" s="172" t="s">
        <v>2062</v>
      </c>
      <c r="E21" s="173">
        <v>16.8</v>
      </c>
      <c r="F21" s="174">
        <v>88.19</v>
      </c>
      <c r="G21" s="173">
        <f>IF(B21="","",TRUNC(ROUND(F21*($F$6+1),2),2))</f>
        <v>110.41</v>
      </c>
      <c r="H21" s="175">
        <f>IF(B21="","",TRUNC(ROUND(E21*G21,2),2))</f>
        <v>1854.89</v>
      </c>
    </row>
    <row r="22" spans="1:8" s="169" customFormat="1" ht="25.5" x14ac:dyDescent="0.25">
      <c r="A22" s="170" t="s">
        <v>1792</v>
      </c>
      <c r="B22" s="176">
        <v>92793</v>
      </c>
      <c r="C22" s="155" t="s">
        <v>2069</v>
      </c>
      <c r="D22" s="172" t="s">
        <v>1829</v>
      </c>
      <c r="E22" s="173">
        <v>77.8</v>
      </c>
      <c r="F22" s="174">
        <v>7.29</v>
      </c>
      <c r="G22" s="173">
        <f t="shared" ref="G22:G24" si="0">IF(B22="","",TRUNC(ROUND(F22*($F$6+1),2),2))</f>
        <v>9.1300000000000008</v>
      </c>
      <c r="H22" s="175">
        <f t="shared" ref="H22:H27" si="1">IF(B22="","",TRUNC(ROUND(E22*G22,2),2))</f>
        <v>710.31</v>
      </c>
    </row>
    <row r="23" spans="1:8" s="169" customFormat="1" ht="25.5" x14ac:dyDescent="0.25">
      <c r="A23" s="170" t="s">
        <v>1793</v>
      </c>
      <c r="B23" s="176">
        <v>92794</v>
      </c>
      <c r="C23" s="155" t="s">
        <v>2070</v>
      </c>
      <c r="D23" s="172" t="s">
        <v>1829</v>
      </c>
      <c r="E23" s="173">
        <v>90</v>
      </c>
      <c r="F23" s="174">
        <v>6.02</v>
      </c>
      <c r="G23" s="173">
        <f t="shared" si="0"/>
        <v>7.54</v>
      </c>
      <c r="H23" s="175">
        <f t="shared" si="1"/>
        <v>678.6</v>
      </c>
    </row>
    <row r="24" spans="1:8" s="169" customFormat="1" ht="25.5" x14ac:dyDescent="0.25">
      <c r="A24" s="170" t="s">
        <v>1816</v>
      </c>
      <c r="B24" s="176">
        <v>92791</v>
      </c>
      <c r="C24" s="155" t="s">
        <v>2071</v>
      </c>
      <c r="D24" s="172" t="s">
        <v>2087</v>
      </c>
      <c r="E24" s="173">
        <v>32.33</v>
      </c>
      <c r="F24" s="174">
        <v>7.11</v>
      </c>
      <c r="G24" s="173">
        <f t="shared" si="0"/>
        <v>8.9</v>
      </c>
      <c r="H24" s="175">
        <f t="shared" si="1"/>
        <v>287.74</v>
      </c>
    </row>
    <row r="25" spans="1:8" s="169" customFormat="1" x14ac:dyDescent="0.25">
      <c r="A25" s="170" t="s">
        <v>2009</v>
      </c>
      <c r="B25" s="176">
        <v>94965</v>
      </c>
      <c r="C25" s="178" t="s">
        <v>1927</v>
      </c>
      <c r="D25" s="172" t="s">
        <v>2063</v>
      </c>
      <c r="E25" s="173">
        <v>1.68</v>
      </c>
      <c r="F25" s="174">
        <v>273.97000000000003</v>
      </c>
      <c r="G25" s="173">
        <f t="shared" ref="G25:G27" si="2">IF(B25="","",TRUNC(ROUND(F25*($F$6+1),2),2))</f>
        <v>343.01</v>
      </c>
      <c r="H25" s="175">
        <f t="shared" si="1"/>
        <v>576.26</v>
      </c>
    </row>
    <row r="26" spans="1:8" s="169" customFormat="1" x14ac:dyDescent="0.25">
      <c r="A26" s="170" t="s">
        <v>2010</v>
      </c>
      <c r="B26" s="176">
        <v>92873</v>
      </c>
      <c r="C26" s="178" t="s">
        <v>1929</v>
      </c>
      <c r="D26" s="172" t="s">
        <v>2063</v>
      </c>
      <c r="E26" s="173">
        <v>1.68</v>
      </c>
      <c r="F26" s="174">
        <v>120.86</v>
      </c>
      <c r="G26" s="173">
        <f t="shared" si="2"/>
        <v>151.32</v>
      </c>
      <c r="H26" s="175">
        <f t="shared" si="1"/>
        <v>254.22</v>
      </c>
    </row>
    <row r="27" spans="1:8" s="169" customFormat="1" ht="38.25" x14ac:dyDescent="0.25">
      <c r="A27" s="170" t="s">
        <v>2011</v>
      </c>
      <c r="B27" s="193" t="s">
        <v>2074</v>
      </c>
      <c r="C27" s="178" t="s">
        <v>1988</v>
      </c>
      <c r="D27" s="172" t="s">
        <v>2062</v>
      </c>
      <c r="E27" s="173">
        <v>1.78</v>
      </c>
      <c r="F27" s="174">
        <v>68.44</v>
      </c>
      <c r="G27" s="173">
        <f t="shared" si="2"/>
        <v>85.69</v>
      </c>
      <c r="H27" s="175">
        <f t="shared" si="1"/>
        <v>152.53</v>
      </c>
    </row>
    <row r="28" spans="1:8" s="169" customFormat="1" ht="13.5" thickBot="1" x14ac:dyDescent="0.3">
      <c r="A28" s="170" t="s">
        <v>2072</v>
      </c>
      <c r="B28" s="176">
        <v>93184</v>
      </c>
      <c r="C28" s="155" t="s">
        <v>2075</v>
      </c>
      <c r="D28" s="172" t="s">
        <v>1824</v>
      </c>
      <c r="E28" s="173">
        <v>9</v>
      </c>
      <c r="F28" s="174">
        <v>14.22</v>
      </c>
      <c r="G28" s="173">
        <f>IF(B28="","",TRUNC(ROUND(F28*($F$6+1),2),2))</f>
        <v>17.8</v>
      </c>
      <c r="H28" s="177">
        <f>IF(B28="","",TRUNC(ROUND(E28*G28,2),2))</f>
        <v>160.19999999999999</v>
      </c>
    </row>
    <row r="29" spans="1:8" s="169" customFormat="1" x14ac:dyDescent="0.25">
      <c r="A29" s="198">
        <v>5</v>
      </c>
      <c r="B29" s="199" t="s">
        <v>1804</v>
      </c>
      <c r="C29" s="200" t="s">
        <v>1978</v>
      </c>
      <c r="D29" s="201" t="s">
        <v>1804</v>
      </c>
      <c r="E29" s="202" t="s">
        <v>1804</v>
      </c>
      <c r="F29" s="212" t="s">
        <v>1804</v>
      </c>
      <c r="G29" s="213" t="s">
        <v>1804</v>
      </c>
      <c r="H29" s="204">
        <f>SUM(H30:H30)</f>
        <v>1936.02</v>
      </c>
    </row>
    <row r="30" spans="1:8" s="169" customFormat="1" ht="38.25" x14ac:dyDescent="0.25">
      <c r="A30" s="170" t="s">
        <v>1861</v>
      </c>
      <c r="B30" s="171">
        <v>89043</v>
      </c>
      <c r="C30" s="155" t="s">
        <v>1831</v>
      </c>
      <c r="D30" s="172" t="s">
        <v>2062</v>
      </c>
      <c r="E30" s="173">
        <v>32.44</v>
      </c>
      <c r="F30" s="174">
        <v>47.67</v>
      </c>
      <c r="G30" s="173">
        <f>IF(B30="","",TRUNC(ROUND(F30*($F$6+1),2),2))</f>
        <v>59.68</v>
      </c>
      <c r="H30" s="175">
        <f>IF(B30="","",TRUNC(ROUND(E30*G30,2),2))</f>
        <v>1936.02</v>
      </c>
    </row>
    <row r="31" spans="1:8" s="169" customFormat="1" x14ac:dyDescent="0.25">
      <c r="A31" s="214">
        <v>6</v>
      </c>
      <c r="B31" s="215" t="s">
        <v>1804</v>
      </c>
      <c r="C31" s="216" t="s">
        <v>11</v>
      </c>
      <c r="D31" s="217" t="s">
        <v>1804</v>
      </c>
      <c r="E31" s="217" t="s">
        <v>1804</v>
      </c>
      <c r="F31" s="218" t="s">
        <v>1804</v>
      </c>
      <c r="G31" s="210" t="s">
        <v>1804</v>
      </c>
      <c r="H31" s="219">
        <f>SUM(H32:H36)</f>
        <v>4320.99</v>
      </c>
    </row>
    <row r="32" spans="1:8" s="169" customFormat="1" ht="25.5" x14ac:dyDescent="0.25">
      <c r="A32" s="179" t="s">
        <v>30</v>
      </c>
      <c r="B32" s="171" t="s">
        <v>1993</v>
      </c>
      <c r="C32" s="155" t="s">
        <v>1992</v>
      </c>
      <c r="D32" s="172" t="s">
        <v>2062</v>
      </c>
      <c r="E32" s="173">
        <v>26.71</v>
      </c>
      <c r="F32" s="174">
        <v>42.48</v>
      </c>
      <c r="G32" s="173">
        <f>IF(B32="","",TRUNC(ROUND(F32*($F$6+1),2),2))</f>
        <v>53.18</v>
      </c>
      <c r="H32" s="175">
        <f>IF(B32="","",TRUNC(ROUND(E32*G32,2),2))</f>
        <v>1420.44</v>
      </c>
    </row>
    <row r="33" spans="1:8" s="169" customFormat="1" ht="38.25" x14ac:dyDescent="0.25">
      <c r="A33" s="179" t="s">
        <v>2005</v>
      </c>
      <c r="B33" s="171">
        <v>94210</v>
      </c>
      <c r="C33" s="155" t="s">
        <v>2079</v>
      </c>
      <c r="D33" s="172" t="s">
        <v>2062</v>
      </c>
      <c r="E33" s="173">
        <v>26.71</v>
      </c>
      <c r="F33" s="174">
        <v>40.799999999999997</v>
      </c>
      <c r="G33" s="173">
        <f>IF(B33="","",TRUNC(ROUND(F33*($F$6+1),2),2))</f>
        <v>51.08</v>
      </c>
      <c r="H33" s="175">
        <f>IF(B33="","",TRUNC(ROUND(E33*G33,2),2))</f>
        <v>1364.35</v>
      </c>
    </row>
    <row r="34" spans="1:8" s="169" customFormat="1" ht="12.75" customHeight="1" x14ac:dyDescent="0.25">
      <c r="A34" s="179" t="s">
        <v>2012</v>
      </c>
      <c r="B34" s="171" t="s">
        <v>2081</v>
      </c>
      <c r="C34" s="155" t="s">
        <v>2080</v>
      </c>
      <c r="D34" s="172" t="s">
        <v>1824</v>
      </c>
      <c r="E34" s="173">
        <v>8.1300000000000008</v>
      </c>
      <c r="F34" s="174">
        <v>70.28</v>
      </c>
      <c r="G34" s="173">
        <f>IF(B34="","",TRUNC(ROUND(F34*($F$6+1),2),2))</f>
        <v>87.99</v>
      </c>
      <c r="H34" s="175">
        <f>IF(B34="","",TRUNC(ROUND(E34*G34,2),2))</f>
        <v>715.36</v>
      </c>
    </row>
    <row r="35" spans="1:8" s="169" customFormat="1" ht="25.5" x14ac:dyDescent="0.25">
      <c r="A35" s="179" t="s">
        <v>1965</v>
      </c>
      <c r="B35" s="171">
        <v>72107</v>
      </c>
      <c r="C35" s="155" t="s">
        <v>2082</v>
      </c>
      <c r="D35" s="172" t="s">
        <v>1824</v>
      </c>
      <c r="E35" s="173">
        <v>8.1300000000000008</v>
      </c>
      <c r="F35" s="174">
        <v>21.85</v>
      </c>
      <c r="G35" s="173">
        <f>IF(B35="","",TRUNC(ROUND(F35*($F$6+1),2),2))</f>
        <v>27.36</v>
      </c>
      <c r="H35" s="175">
        <f>IF(B35="","",TRUNC(ROUND(E35*G35,2),2))</f>
        <v>222.44</v>
      </c>
    </row>
    <row r="36" spans="1:8" s="169" customFormat="1" ht="38.25" x14ac:dyDescent="0.25">
      <c r="A36" s="179" t="s">
        <v>2013</v>
      </c>
      <c r="B36" s="194" t="s">
        <v>1967</v>
      </c>
      <c r="C36" s="155" t="s">
        <v>1968</v>
      </c>
      <c r="D36" s="172" t="s">
        <v>2062</v>
      </c>
      <c r="E36" s="173">
        <v>6.76</v>
      </c>
      <c r="F36" s="174">
        <v>70.7</v>
      </c>
      <c r="G36" s="173">
        <f>IF(B36="","",TRUNC(ROUND(F36*($F$6+1),2),2))</f>
        <v>88.52</v>
      </c>
      <c r="H36" s="175">
        <f>IF(B36="","",TRUNC(ROUND(E36*G36,2),2))</f>
        <v>598.4</v>
      </c>
    </row>
    <row r="37" spans="1:8" s="169" customFormat="1" x14ac:dyDescent="0.25">
      <c r="A37" s="221">
        <v>7</v>
      </c>
      <c r="B37" s="222" t="s">
        <v>1804</v>
      </c>
      <c r="C37" s="223" t="s">
        <v>9</v>
      </c>
      <c r="D37" s="224" t="s">
        <v>1804</v>
      </c>
      <c r="E37" s="224" t="s">
        <v>1804</v>
      </c>
      <c r="F37" s="225" t="s">
        <v>1804</v>
      </c>
      <c r="G37" s="226" t="s">
        <v>1804</v>
      </c>
      <c r="H37" s="227">
        <f>SUM(H38:H47)</f>
        <v>2274.37</v>
      </c>
    </row>
    <row r="38" spans="1:8" s="169" customFormat="1" x14ac:dyDescent="0.25">
      <c r="A38" s="179" t="s">
        <v>31</v>
      </c>
      <c r="B38" s="171">
        <v>91936</v>
      </c>
      <c r="C38" s="155" t="s">
        <v>1836</v>
      </c>
      <c r="D38" s="172" t="s">
        <v>1892</v>
      </c>
      <c r="E38" s="173">
        <v>6</v>
      </c>
      <c r="F38" s="174">
        <v>6.97</v>
      </c>
      <c r="G38" s="173">
        <f t="shared" ref="G38:G47" si="3">IF(B38="","",TRUNC(ROUND(F38*($F$6+1),2),2))</f>
        <v>8.73</v>
      </c>
      <c r="H38" s="177">
        <f>E38*G38</f>
        <v>52.38</v>
      </c>
    </row>
    <row r="39" spans="1:8" s="169" customFormat="1" x14ac:dyDescent="0.25">
      <c r="A39" s="179" t="s">
        <v>32</v>
      </c>
      <c r="B39" s="171">
        <v>91940</v>
      </c>
      <c r="C39" s="155" t="s">
        <v>1837</v>
      </c>
      <c r="D39" s="172" t="s">
        <v>1892</v>
      </c>
      <c r="E39" s="173">
        <v>13</v>
      </c>
      <c r="F39" s="174">
        <v>8.06</v>
      </c>
      <c r="G39" s="173">
        <f t="shared" si="3"/>
        <v>10.09</v>
      </c>
      <c r="H39" s="177">
        <f>E39*G39</f>
        <v>131.16999999999999</v>
      </c>
    </row>
    <row r="40" spans="1:8" s="169" customFormat="1" ht="25.5" x14ac:dyDescent="0.25">
      <c r="A40" s="179" t="s">
        <v>33</v>
      </c>
      <c r="B40" s="171" t="s">
        <v>1846</v>
      </c>
      <c r="C40" s="155" t="s">
        <v>1847</v>
      </c>
      <c r="D40" s="180" t="s">
        <v>1892</v>
      </c>
      <c r="E40" s="173">
        <v>6</v>
      </c>
      <c r="F40" s="174">
        <v>46.74</v>
      </c>
      <c r="G40" s="173">
        <f t="shared" si="3"/>
        <v>58.52</v>
      </c>
      <c r="H40" s="177">
        <f>E40*G40</f>
        <v>351.12</v>
      </c>
    </row>
    <row r="41" spans="1:8" s="169" customFormat="1" ht="25.5" x14ac:dyDescent="0.25">
      <c r="A41" s="179" t="s">
        <v>34</v>
      </c>
      <c r="B41" s="171">
        <v>91952</v>
      </c>
      <c r="C41" s="155" t="s">
        <v>1979</v>
      </c>
      <c r="D41" s="172" t="s">
        <v>1892</v>
      </c>
      <c r="E41" s="173">
        <v>4</v>
      </c>
      <c r="F41" s="174">
        <v>9.66</v>
      </c>
      <c r="G41" s="173">
        <f t="shared" si="3"/>
        <v>12.09</v>
      </c>
      <c r="H41" s="177">
        <f>E41*G41</f>
        <v>48.36</v>
      </c>
    </row>
    <row r="42" spans="1:8" s="169" customFormat="1" x14ac:dyDescent="0.25">
      <c r="A42" s="179" t="s">
        <v>1969</v>
      </c>
      <c r="B42" s="171">
        <v>83540</v>
      </c>
      <c r="C42" s="155" t="s">
        <v>1835</v>
      </c>
      <c r="D42" s="172" t="s">
        <v>1892</v>
      </c>
      <c r="E42" s="173">
        <v>11</v>
      </c>
      <c r="F42" s="174">
        <v>9.74</v>
      </c>
      <c r="G42" s="173">
        <f t="shared" si="3"/>
        <v>12.19</v>
      </c>
      <c r="H42" s="177">
        <f t="shared" ref="H42:H47" si="4">E42*G42</f>
        <v>134.09</v>
      </c>
    </row>
    <row r="43" spans="1:8" s="169" customFormat="1" ht="38.25" x14ac:dyDescent="0.25">
      <c r="A43" s="179" t="s">
        <v>2014</v>
      </c>
      <c r="B43" s="171">
        <v>84402</v>
      </c>
      <c r="C43" s="155" t="s">
        <v>1886</v>
      </c>
      <c r="D43" s="172" t="s">
        <v>1892</v>
      </c>
      <c r="E43" s="173">
        <v>1</v>
      </c>
      <c r="F43" s="174">
        <v>47.96</v>
      </c>
      <c r="G43" s="173">
        <f t="shared" si="3"/>
        <v>60.05</v>
      </c>
      <c r="H43" s="177">
        <f t="shared" si="4"/>
        <v>60.05</v>
      </c>
    </row>
    <row r="44" spans="1:8" s="169" customFormat="1" ht="25.5" x14ac:dyDescent="0.25">
      <c r="A44" s="179" t="s">
        <v>2015</v>
      </c>
      <c r="B44" s="171" t="s">
        <v>1833</v>
      </c>
      <c r="C44" s="155" t="s">
        <v>1834</v>
      </c>
      <c r="D44" s="172" t="s">
        <v>1892</v>
      </c>
      <c r="E44" s="173">
        <v>4</v>
      </c>
      <c r="F44" s="174">
        <v>11.62</v>
      </c>
      <c r="G44" s="173">
        <f t="shared" si="3"/>
        <v>14.55</v>
      </c>
      <c r="H44" s="177">
        <f t="shared" si="4"/>
        <v>58.2</v>
      </c>
    </row>
    <row r="45" spans="1:8" s="169" customFormat="1" ht="25.5" x14ac:dyDescent="0.25">
      <c r="A45" s="179" t="s">
        <v>2016</v>
      </c>
      <c r="B45" s="171">
        <v>95805</v>
      </c>
      <c r="C45" s="155" t="s">
        <v>1860</v>
      </c>
      <c r="D45" s="172" t="s">
        <v>1824</v>
      </c>
      <c r="E45" s="173">
        <v>55</v>
      </c>
      <c r="F45" s="174">
        <v>13.24</v>
      </c>
      <c r="G45" s="173">
        <f t="shared" si="3"/>
        <v>16.579999999999998</v>
      </c>
      <c r="H45" s="177">
        <f t="shared" si="4"/>
        <v>911.89999999999986</v>
      </c>
    </row>
    <row r="46" spans="1:8" s="169" customFormat="1" ht="25.5" x14ac:dyDescent="0.25">
      <c r="A46" s="179" t="s">
        <v>2017</v>
      </c>
      <c r="B46" s="171">
        <v>91926</v>
      </c>
      <c r="C46" s="155" t="s">
        <v>1832</v>
      </c>
      <c r="D46" s="172" t="s">
        <v>1824</v>
      </c>
      <c r="E46" s="173">
        <v>100</v>
      </c>
      <c r="F46" s="174">
        <v>2.8</v>
      </c>
      <c r="G46" s="173">
        <f t="shared" si="3"/>
        <v>3.51</v>
      </c>
      <c r="H46" s="177">
        <f t="shared" si="4"/>
        <v>351</v>
      </c>
    </row>
    <row r="47" spans="1:8" s="169" customFormat="1" ht="25.5" x14ac:dyDescent="0.25">
      <c r="A47" s="179" t="s">
        <v>2018</v>
      </c>
      <c r="B47" s="171">
        <v>91930</v>
      </c>
      <c r="C47" s="155" t="s">
        <v>1984</v>
      </c>
      <c r="D47" s="172" t="s">
        <v>1824</v>
      </c>
      <c r="E47" s="173">
        <v>30</v>
      </c>
      <c r="F47" s="174">
        <v>4.6900000000000004</v>
      </c>
      <c r="G47" s="173">
        <f t="shared" si="3"/>
        <v>5.87</v>
      </c>
      <c r="H47" s="177">
        <f t="shared" si="4"/>
        <v>176.1</v>
      </c>
    </row>
    <row r="48" spans="1:8" s="169" customFormat="1" x14ac:dyDescent="0.25">
      <c r="A48" s="214">
        <v>8</v>
      </c>
      <c r="B48" s="220" t="s">
        <v>1804</v>
      </c>
      <c r="C48" s="216" t="s">
        <v>10</v>
      </c>
      <c r="D48" s="217" t="s">
        <v>1804</v>
      </c>
      <c r="E48" s="217" t="s">
        <v>1804</v>
      </c>
      <c r="F48" s="218" t="s">
        <v>1804</v>
      </c>
      <c r="G48" s="210" t="s">
        <v>1804</v>
      </c>
      <c r="H48" s="219">
        <f>SUM(H49:H67)</f>
        <v>2822.7799999999997</v>
      </c>
    </row>
    <row r="49" spans="1:8" s="169" customFormat="1" ht="25.5" x14ac:dyDescent="0.25">
      <c r="A49" s="179" t="s">
        <v>35</v>
      </c>
      <c r="B49" s="171">
        <v>89356</v>
      </c>
      <c r="C49" s="155" t="s">
        <v>1980</v>
      </c>
      <c r="D49" s="172" t="s">
        <v>1824</v>
      </c>
      <c r="E49" s="173">
        <v>24</v>
      </c>
      <c r="F49" s="174">
        <v>12.58</v>
      </c>
      <c r="G49" s="173">
        <f t="shared" ref="G49:G67" si="5">IF(B49="","",TRUNC(ROUND(F49*($F$6+1),2),2))</f>
        <v>15.75</v>
      </c>
      <c r="H49" s="175">
        <f t="shared" ref="H49:H67" si="6">IF(B49="","",TRUNC(ROUND(E49*G49,2),2))</f>
        <v>378</v>
      </c>
    </row>
    <row r="50" spans="1:8" s="169" customFormat="1" ht="25.5" x14ac:dyDescent="0.25">
      <c r="A50" s="179" t="s">
        <v>36</v>
      </c>
      <c r="B50" s="171">
        <v>89362</v>
      </c>
      <c r="C50" s="155" t="s">
        <v>2046</v>
      </c>
      <c r="D50" s="172" t="s">
        <v>1892</v>
      </c>
      <c r="E50" s="173">
        <v>12</v>
      </c>
      <c r="F50" s="174">
        <v>5.0599999999999996</v>
      </c>
      <c r="G50" s="173">
        <f t="shared" si="5"/>
        <v>6.34</v>
      </c>
      <c r="H50" s="175">
        <f t="shared" si="6"/>
        <v>76.08</v>
      </c>
    </row>
    <row r="51" spans="1:8" s="169" customFormat="1" x14ac:dyDescent="0.25">
      <c r="A51" s="179" t="s">
        <v>37</v>
      </c>
      <c r="B51" s="171">
        <v>20147</v>
      </c>
      <c r="C51" s="155" t="s">
        <v>2022</v>
      </c>
      <c r="D51" s="172" t="s">
        <v>1892</v>
      </c>
      <c r="E51" s="173">
        <v>5</v>
      </c>
      <c r="F51" s="174">
        <v>4.5</v>
      </c>
      <c r="G51" s="173">
        <f t="shared" si="5"/>
        <v>5.63</v>
      </c>
      <c r="H51" s="175">
        <f t="shared" si="6"/>
        <v>28.15</v>
      </c>
    </row>
    <row r="52" spans="1:8" s="169" customFormat="1" x14ac:dyDescent="0.25">
      <c r="A52" s="179" t="s">
        <v>1862</v>
      </c>
      <c r="B52" s="171">
        <v>7139</v>
      </c>
      <c r="C52" s="155" t="s">
        <v>2023</v>
      </c>
      <c r="D52" s="172" t="s">
        <v>1892</v>
      </c>
      <c r="E52" s="173">
        <v>4</v>
      </c>
      <c r="F52" s="174">
        <v>0.98</v>
      </c>
      <c r="G52" s="173">
        <f t="shared" si="5"/>
        <v>1.23</v>
      </c>
      <c r="H52" s="175">
        <f t="shared" si="6"/>
        <v>4.92</v>
      </c>
    </row>
    <row r="53" spans="1:8" s="169" customFormat="1" x14ac:dyDescent="0.25">
      <c r="A53" s="179" t="s">
        <v>1863</v>
      </c>
      <c r="B53" s="171">
        <v>6017</v>
      </c>
      <c r="C53" s="155" t="s">
        <v>2024</v>
      </c>
      <c r="D53" s="172" t="s">
        <v>1892</v>
      </c>
      <c r="E53" s="173">
        <v>2</v>
      </c>
      <c r="F53" s="174">
        <v>51.8</v>
      </c>
      <c r="G53" s="173">
        <f t="shared" si="5"/>
        <v>64.849999999999994</v>
      </c>
      <c r="H53" s="175">
        <f t="shared" si="6"/>
        <v>129.69999999999999</v>
      </c>
    </row>
    <row r="54" spans="1:8" s="169" customFormat="1" x14ac:dyDescent="0.25">
      <c r="A54" s="179" t="s">
        <v>1864</v>
      </c>
      <c r="B54" s="171">
        <v>89710</v>
      </c>
      <c r="C54" s="155" t="s">
        <v>1852</v>
      </c>
      <c r="D54" s="172" t="s">
        <v>1892</v>
      </c>
      <c r="E54" s="173">
        <v>2</v>
      </c>
      <c r="F54" s="174">
        <v>6.74</v>
      </c>
      <c r="G54" s="173">
        <f t="shared" si="5"/>
        <v>8.44</v>
      </c>
      <c r="H54" s="175">
        <f t="shared" si="6"/>
        <v>16.88</v>
      </c>
    </row>
    <row r="55" spans="1:8" s="169" customFormat="1" x14ac:dyDescent="0.25">
      <c r="A55" s="179" t="s">
        <v>1794</v>
      </c>
      <c r="B55" s="171">
        <v>20149</v>
      </c>
      <c r="C55" s="155" t="s">
        <v>2025</v>
      </c>
      <c r="D55" s="172" t="s">
        <v>1892</v>
      </c>
      <c r="E55" s="173">
        <v>6</v>
      </c>
      <c r="F55" s="174">
        <v>5.36</v>
      </c>
      <c r="G55" s="173">
        <f t="shared" si="5"/>
        <v>6.71</v>
      </c>
      <c r="H55" s="175">
        <f t="shared" si="6"/>
        <v>40.26</v>
      </c>
    </row>
    <row r="56" spans="1:8" s="169" customFormat="1" x14ac:dyDescent="0.25">
      <c r="A56" s="179" t="s">
        <v>1865</v>
      </c>
      <c r="B56" s="171">
        <v>20155</v>
      </c>
      <c r="C56" s="155" t="s">
        <v>2026</v>
      </c>
      <c r="D56" s="172" t="s">
        <v>1892</v>
      </c>
      <c r="E56" s="173">
        <v>12</v>
      </c>
      <c r="F56" s="174">
        <v>6.14</v>
      </c>
      <c r="G56" s="173">
        <f t="shared" si="5"/>
        <v>7.69</v>
      </c>
      <c r="H56" s="175">
        <f t="shared" si="6"/>
        <v>92.28</v>
      </c>
    </row>
    <row r="57" spans="1:8" s="169" customFormat="1" x14ac:dyDescent="0.25">
      <c r="A57" s="179" t="s">
        <v>1795</v>
      </c>
      <c r="B57" s="171">
        <v>3899</v>
      </c>
      <c r="C57" s="155" t="s">
        <v>2027</v>
      </c>
      <c r="D57" s="172" t="s">
        <v>1892</v>
      </c>
      <c r="E57" s="173">
        <v>5</v>
      </c>
      <c r="F57" s="174">
        <v>4.18</v>
      </c>
      <c r="G57" s="173">
        <f t="shared" si="5"/>
        <v>5.23</v>
      </c>
      <c r="H57" s="175">
        <f t="shared" si="6"/>
        <v>26.15</v>
      </c>
    </row>
    <row r="58" spans="1:8" s="169" customFormat="1" x14ac:dyDescent="0.25">
      <c r="A58" s="179" t="s">
        <v>1866</v>
      </c>
      <c r="B58" s="171">
        <v>3875</v>
      </c>
      <c r="C58" s="155" t="s">
        <v>2028</v>
      </c>
      <c r="D58" s="172" t="s">
        <v>1892</v>
      </c>
      <c r="E58" s="173">
        <v>8</v>
      </c>
      <c r="F58" s="174">
        <v>1.94</v>
      </c>
      <c r="G58" s="173">
        <f t="shared" si="5"/>
        <v>2.4300000000000002</v>
      </c>
      <c r="H58" s="175">
        <f t="shared" si="6"/>
        <v>19.440000000000001</v>
      </c>
    </row>
    <row r="59" spans="1:8" s="169" customFormat="1" x14ac:dyDescent="0.25">
      <c r="A59" s="179" t="s">
        <v>1796</v>
      </c>
      <c r="B59" s="171">
        <v>9836</v>
      </c>
      <c r="C59" s="155" t="s">
        <v>2029</v>
      </c>
      <c r="D59" s="172" t="s">
        <v>1824</v>
      </c>
      <c r="E59" s="173">
        <v>12</v>
      </c>
      <c r="F59" s="174">
        <v>8.1199999999999992</v>
      </c>
      <c r="G59" s="173">
        <f t="shared" si="5"/>
        <v>10.17</v>
      </c>
      <c r="H59" s="175">
        <f t="shared" si="6"/>
        <v>122.04</v>
      </c>
    </row>
    <row r="60" spans="1:8" s="169" customFormat="1" x14ac:dyDescent="0.25">
      <c r="A60" s="179" t="s">
        <v>2031</v>
      </c>
      <c r="B60" s="171">
        <v>9838</v>
      </c>
      <c r="C60" s="155" t="s">
        <v>2030</v>
      </c>
      <c r="D60" s="172" t="s">
        <v>1824</v>
      </c>
      <c r="E60" s="173">
        <v>6</v>
      </c>
      <c r="F60" s="174">
        <v>5.28</v>
      </c>
      <c r="G60" s="173">
        <f t="shared" si="5"/>
        <v>6.61</v>
      </c>
      <c r="H60" s="175">
        <f t="shared" si="6"/>
        <v>39.659999999999997</v>
      </c>
    </row>
    <row r="61" spans="1:8" s="169" customFormat="1" x14ac:dyDescent="0.25">
      <c r="A61" s="179" t="s">
        <v>2032</v>
      </c>
      <c r="B61" s="171">
        <v>89710</v>
      </c>
      <c r="C61" s="155" t="s">
        <v>1852</v>
      </c>
      <c r="D61" s="172" t="s">
        <v>1892</v>
      </c>
      <c r="E61" s="173">
        <v>2</v>
      </c>
      <c r="F61" s="174">
        <v>6.74</v>
      </c>
      <c r="G61" s="173">
        <f t="shared" si="5"/>
        <v>8.44</v>
      </c>
      <c r="H61" s="175">
        <f t="shared" si="6"/>
        <v>16.88</v>
      </c>
    </row>
    <row r="62" spans="1:8" s="169" customFormat="1" ht="25.5" x14ac:dyDescent="0.25">
      <c r="A62" s="179" t="s">
        <v>2033</v>
      </c>
      <c r="B62" s="171">
        <v>86901</v>
      </c>
      <c r="C62" s="155" t="s">
        <v>1911</v>
      </c>
      <c r="D62" s="172" t="s">
        <v>1892</v>
      </c>
      <c r="E62" s="173">
        <v>1</v>
      </c>
      <c r="F62" s="174">
        <v>106.75</v>
      </c>
      <c r="G62" s="173">
        <f t="shared" si="5"/>
        <v>133.65</v>
      </c>
      <c r="H62" s="175">
        <f t="shared" si="6"/>
        <v>133.65</v>
      </c>
    </row>
    <row r="63" spans="1:8" s="169" customFormat="1" ht="25.5" x14ac:dyDescent="0.25">
      <c r="A63" s="179" t="s">
        <v>2034</v>
      </c>
      <c r="B63" s="171">
        <v>86883</v>
      </c>
      <c r="C63" s="155" t="s">
        <v>1912</v>
      </c>
      <c r="D63" s="172" t="s">
        <v>1892</v>
      </c>
      <c r="E63" s="173">
        <v>3</v>
      </c>
      <c r="F63" s="174">
        <v>7.64</v>
      </c>
      <c r="G63" s="173">
        <f t="shared" si="5"/>
        <v>9.57</v>
      </c>
      <c r="H63" s="175">
        <f t="shared" si="6"/>
        <v>28.71</v>
      </c>
    </row>
    <row r="64" spans="1:8" s="169" customFormat="1" ht="25.5" x14ac:dyDescent="0.25">
      <c r="A64" s="179" t="s">
        <v>2035</v>
      </c>
      <c r="B64" s="171">
        <v>86885</v>
      </c>
      <c r="C64" s="155" t="s">
        <v>1913</v>
      </c>
      <c r="D64" s="172" t="s">
        <v>1892</v>
      </c>
      <c r="E64" s="173">
        <v>5</v>
      </c>
      <c r="F64" s="174">
        <v>6.52</v>
      </c>
      <c r="G64" s="173">
        <f t="shared" si="5"/>
        <v>8.16</v>
      </c>
      <c r="H64" s="175">
        <f t="shared" si="6"/>
        <v>40.799999999999997</v>
      </c>
    </row>
    <row r="65" spans="1:8" s="169" customFormat="1" ht="25.5" x14ac:dyDescent="0.25">
      <c r="A65" s="179" t="s">
        <v>2036</v>
      </c>
      <c r="B65" s="171">
        <v>86906</v>
      </c>
      <c r="C65" s="155" t="s">
        <v>1914</v>
      </c>
      <c r="D65" s="172" t="s">
        <v>1892</v>
      </c>
      <c r="E65" s="173">
        <v>1</v>
      </c>
      <c r="F65" s="174">
        <v>37.47</v>
      </c>
      <c r="G65" s="173">
        <f t="shared" si="5"/>
        <v>46.91</v>
      </c>
      <c r="H65" s="175">
        <f t="shared" si="6"/>
        <v>46.91</v>
      </c>
    </row>
    <row r="66" spans="1:8" s="169" customFormat="1" ht="38.25" x14ac:dyDescent="0.25">
      <c r="A66" s="179" t="s">
        <v>2037</v>
      </c>
      <c r="B66" s="171">
        <v>95463</v>
      </c>
      <c r="C66" s="155" t="s">
        <v>1989</v>
      </c>
      <c r="D66" s="172" t="s">
        <v>1892</v>
      </c>
      <c r="E66" s="173">
        <v>1</v>
      </c>
      <c r="F66" s="174">
        <v>1149.51</v>
      </c>
      <c r="G66" s="173">
        <f t="shared" si="5"/>
        <v>1439.19</v>
      </c>
      <c r="H66" s="175">
        <f t="shared" si="6"/>
        <v>1439.19</v>
      </c>
    </row>
    <row r="67" spans="1:8" s="169" customFormat="1" ht="63.75" x14ac:dyDescent="0.25">
      <c r="A67" s="179" t="s">
        <v>2038</v>
      </c>
      <c r="B67" s="171" t="s">
        <v>1830</v>
      </c>
      <c r="C67" s="155" t="s">
        <v>1845</v>
      </c>
      <c r="D67" s="172" t="s">
        <v>1892</v>
      </c>
      <c r="E67" s="173">
        <v>1</v>
      </c>
      <c r="F67" s="174">
        <v>114.28</v>
      </c>
      <c r="G67" s="173">
        <f t="shared" si="5"/>
        <v>143.08000000000001</v>
      </c>
      <c r="H67" s="175">
        <f t="shared" si="6"/>
        <v>143.08000000000001</v>
      </c>
    </row>
    <row r="68" spans="1:8" s="169" customFormat="1" ht="18.75" customHeight="1" x14ac:dyDescent="0.25">
      <c r="A68" s="214">
        <v>9</v>
      </c>
      <c r="B68" s="215" t="s">
        <v>1804</v>
      </c>
      <c r="C68" s="216" t="s">
        <v>1977</v>
      </c>
      <c r="D68" s="217" t="s">
        <v>1804</v>
      </c>
      <c r="E68" s="217" t="s">
        <v>1804</v>
      </c>
      <c r="F68" s="218" t="s">
        <v>1804</v>
      </c>
      <c r="G68" s="210" t="s">
        <v>1804</v>
      </c>
      <c r="H68" s="219">
        <f>SUM(H69:H76)</f>
        <v>8659.3976000000002</v>
      </c>
    </row>
    <row r="69" spans="1:8" s="169" customFormat="1" ht="38.25" x14ac:dyDescent="0.25">
      <c r="A69" s="179" t="s">
        <v>38</v>
      </c>
      <c r="B69" s="171">
        <v>87879</v>
      </c>
      <c r="C69" s="155" t="s">
        <v>1976</v>
      </c>
      <c r="D69" s="172" t="s">
        <v>2062</v>
      </c>
      <c r="E69" s="173">
        <v>82.97</v>
      </c>
      <c r="F69" s="174">
        <v>2.2599999999999998</v>
      </c>
      <c r="G69" s="173">
        <f t="shared" ref="G69:G76" si="7">IF(B69="","",TRUNC(ROUND(F69*($F$6+1),2),2))</f>
        <v>2.83</v>
      </c>
      <c r="H69" s="175">
        <f>E69*G69</f>
        <v>234.80510000000001</v>
      </c>
    </row>
    <row r="70" spans="1:8" s="169" customFormat="1" ht="38.25" x14ac:dyDescent="0.25">
      <c r="A70" s="179" t="s">
        <v>39</v>
      </c>
      <c r="B70" s="171">
        <v>87775</v>
      </c>
      <c r="C70" s="155" t="s">
        <v>1994</v>
      </c>
      <c r="D70" s="172" t="s">
        <v>2062</v>
      </c>
      <c r="E70" s="173">
        <v>82.97</v>
      </c>
      <c r="F70" s="174">
        <v>31.03</v>
      </c>
      <c r="G70" s="173">
        <f t="shared" ref="G70" si="8">IF(B70="","",TRUNC(ROUND(F70*($F$6+1),2),2))</f>
        <v>38.85</v>
      </c>
      <c r="H70" s="175">
        <f t="shared" ref="H70:H76" si="9">E70*G70</f>
        <v>3223.3845000000001</v>
      </c>
    </row>
    <row r="71" spans="1:8" s="169" customFormat="1" ht="51" x14ac:dyDescent="0.25">
      <c r="A71" s="179" t="s">
        <v>1797</v>
      </c>
      <c r="B71" s="171">
        <v>87556</v>
      </c>
      <c r="C71" s="155" t="s">
        <v>1947</v>
      </c>
      <c r="D71" s="172" t="s">
        <v>2062</v>
      </c>
      <c r="E71" s="173">
        <v>82.97</v>
      </c>
      <c r="F71" s="174">
        <v>25.04</v>
      </c>
      <c r="G71" s="173">
        <f t="shared" si="7"/>
        <v>31.35</v>
      </c>
      <c r="H71" s="175">
        <f t="shared" si="9"/>
        <v>2601.1095</v>
      </c>
    </row>
    <row r="72" spans="1:8" s="169" customFormat="1" x14ac:dyDescent="0.25">
      <c r="A72" s="179" t="s">
        <v>1999</v>
      </c>
      <c r="B72" s="171">
        <v>40780</v>
      </c>
      <c r="C72" s="155" t="s">
        <v>1991</v>
      </c>
      <c r="D72" s="172" t="s">
        <v>2062</v>
      </c>
      <c r="E72" s="173">
        <v>26.71</v>
      </c>
      <c r="F72" s="174">
        <v>6.98</v>
      </c>
      <c r="G72" s="173">
        <f t="shared" si="7"/>
        <v>8.74</v>
      </c>
      <c r="H72" s="175">
        <f t="shared" si="9"/>
        <v>233.44540000000001</v>
      </c>
    </row>
    <row r="73" spans="1:8" s="169" customFormat="1" ht="51" x14ac:dyDescent="0.25">
      <c r="A73" s="179" t="s">
        <v>1798</v>
      </c>
      <c r="B73" s="171">
        <v>87735</v>
      </c>
      <c r="C73" s="155" t="s">
        <v>1990</v>
      </c>
      <c r="D73" s="172" t="s">
        <v>2062</v>
      </c>
      <c r="E73" s="173">
        <v>26.71</v>
      </c>
      <c r="F73" s="174">
        <v>26.12</v>
      </c>
      <c r="G73" s="173">
        <f t="shared" ref="G73" si="10">IF(B73="","",TRUNC(ROUND(F73*($F$6+1),2),2))</f>
        <v>32.700000000000003</v>
      </c>
      <c r="H73" s="175">
        <f t="shared" si="9"/>
        <v>873.41700000000014</v>
      </c>
    </row>
    <row r="74" spans="1:8" s="169" customFormat="1" ht="38.25" x14ac:dyDescent="0.2">
      <c r="A74" s="179" t="s">
        <v>1799</v>
      </c>
      <c r="B74" s="171">
        <v>93391</v>
      </c>
      <c r="C74" s="231" t="s">
        <v>2083</v>
      </c>
      <c r="D74" s="172" t="s">
        <v>2062</v>
      </c>
      <c r="E74" s="173">
        <v>26.71</v>
      </c>
      <c r="F74" s="174">
        <v>26.19</v>
      </c>
      <c r="G74" s="173">
        <f t="shared" si="7"/>
        <v>32.79</v>
      </c>
      <c r="H74" s="175">
        <f t="shared" si="9"/>
        <v>875.82090000000005</v>
      </c>
    </row>
    <row r="75" spans="1:8" s="197" customFormat="1" ht="25.5" x14ac:dyDescent="0.25">
      <c r="A75" s="179" t="s">
        <v>1800</v>
      </c>
      <c r="B75" s="193" t="s">
        <v>1884</v>
      </c>
      <c r="C75" s="155" t="s">
        <v>1974</v>
      </c>
      <c r="D75" s="172" t="s">
        <v>2062</v>
      </c>
      <c r="E75" s="173">
        <v>0.44</v>
      </c>
      <c r="F75" s="174">
        <v>262.13</v>
      </c>
      <c r="G75" s="173">
        <f t="shared" ref="G75" si="11">IF(B75="","",TRUNC(ROUND(F75*($F$6+1),2),2))</f>
        <v>328.19</v>
      </c>
      <c r="H75" s="175">
        <f t="shared" si="9"/>
        <v>144.40360000000001</v>
      </c>
    </row>
    <row r="76" spans="1:8" s="169" customFormat="1" ht="25.5" x14ac:dyDescent="0.25">
      <c r="A76" s="179" t="s">
        <v>2000</v>
      </c>
      <c r="B76" s="171" t="s">
        <v>1966</v>
      </c>
      <c r="C76" s="155" t="s">
        <v>1970</v>
      </c>
      <c r="D76" s="172" t="s">
        <v>2062</v>
      </c>
      <c r="E76" s="173">
        <v>17.89</v>
      </c>
      <c r="F76" s="174">
        <v>21.12</v>
      </c>
      <c r="G76" s="173">
        <f t="shared" si="7"/>
        <v>26.44</v>
      </c>
      <c r="H76" s="175">
        <f t="shared" si="9"/>
        <v>473.01160000000004</v>
      </c>
    </row>
    <row r="77" spans="1:8" s="169" customFormat="1" ht="18.75" customHeight="1" x14ac:dyDescent="0.25">
      <c r="A77" s="214">
        <v>10</v>
      </c>
      <c r="B77" s="215" t="s">
        <v>1804</v>
      </c>
      <c r="C77" s="216" t="s">
        <v>12</v>
      </c>
      <c r="D77" s="217" t="s">
        <v>1804</v>
      </c>
      <c r="E77" s="217" t="s">
        <v>1804</v>
      </c>
      <c r="F77" s="218" t="s">
        <v>1804</v>
      </c>
      <c r="G77" s="210" t="s">
        <v>1804</v>
      </c>
      <c r="H77" s="219">
        <f>SUM(H78:H80)</f>
        <v>3123.04</v>
      </c>
    </row>
    <row r="78" spans="1:8" s="169" customFormat="1" ht="25.5" x14ac:dyDescent="0.25">
      <c r="A78" s="179" t="s">
        <v>1867</v>
      </c>
      <c r="B78" s="171" t="s">
        <v>1986</v>
      </c>
      <c r="C78" s="155" t="s">
        <v>1985</v>
      </c>
      <c r="D78" s="172" t="s">
        <v>1892</v>
      </c>
      <c r="E78" s="173">
        <v>3</v>
      </c>
      <c r="F78" s="174">
        <v>603.34</v>
      </c>
      <c r="G78" s="173">
        <f t="shared" ref="G78:G80" si="12">IF(B78="","",TRUNC(ROUND(F78*($F$6+1),2),2))</f>
        <v>755.38</v>
      </c>
      <c r="H78" s="175">
        <f t="shared" ref="H78:H80" si="13">IF(B78="","",TRUNC(ROUND(E78*G78,2),2))</f>
        <v>2266.14</v>
      </c>
    </row>
    <row r="79" spans="1:8" s="169" customFormat="1" ht="25.5" x14ac:dyDescent="0.25">
      <c r="A79" s="179" t="s">
        <v>2001</v>
      </c>
      <c r="B79" s="171">
        <v>84848</v>
      </c>
      <c r="C79" s="155" t="s">
        <v>1987</v>
      </c>
      <c r="D79" s="172" t="s">
        <v>2062</v>
      </c>
      <c r="E79" s="173">
        <v>1.1000000000000001</v>
      </c>
      <c r="F79" s="174">
        <v>312.14</v>
      </c>
      <c r="G79" s="173">
        <f t="shared" si="12"/>
        <v>390.8</v>
      </c>
      <c r="H79" s="175">
        <f t="shared" si="13"/>
        <v>429.88</v>
      </c>
    </row>
    <row r="80" spans="1:8" s="169" customFormat="1" ht="25.5" x14ac:dyDescent="0.25">
      <c r="A80" s="179" t="s">
        <v>2002</v>
      </c>
      <c r="B80" s="171" t="s">
        <v>1838</v>
      </c>
      <c r="C80" s="155" t="s">
        <v>1858</v>
      </c>
      <c r="D80" s="172" t="s">
        <v>1892</v>
      </c>
      <c r="E80" s="173">
        <v>3</v>
      </c>
      <c r="F80" s="174">
        <v>113.69</v>
      </c>
      <c r="G80" s="173">
        <f t="shared" si="12"/>
        <v>142.34</v>
      </c>
      <c r="H80" s="175">
        <f t="shared" si="13"/>
        <v>427.02</v>
      </c>
    </row>
    <row r="81" spans="1:8" s="169" customFormat="1" ht="15" customHeight="1" x14ac:dyDescent="0.25">
      <c r="A81" s="214">
        <v>11</v>
      </c>
      <c r="B81" s="215" t="s">
        <v>1804</v>
      </c>
      <c r="C81" s="216" t="s">
        <v>15</v>
      </c>
      <c r="D81" s="217" t="s">
        <v>1804</v>
      </c>
      <c r="E81" s="217" t="s">
        <v>1804</v>
      </c>
      <c r="F81" s="218" t="s">
        <v>1804</v>
      </c>
      <c r="G81" s="210" t="s">
        <v>1804</v>
      </c>
      <c r="H81" s="219">
        <f>SUM(H82:H85)</f>
        <v>526.81999999999994</v>
      </c>
    </row>
    <row r="82" spans="1:8" s="169" customFormat="1" ht="25.5" x14ac:dyDescent="0.25">
      <c r="A82" s="179" t="s">
        <v>2003</v>
      </c>
      <c r="B82" s="171">
        <v>88483</v>
      </c>
      <c r="C82" s="155" t="s">
        <v>1958</v>
      </c>
      <c r="D82" s="172" t="s">
        <v>2062</v>
      </c>
      <c r="E82" s="173">
        <v>28.89</v>
      </c>
      <c r="F82" s="173">
        <v>2</v>
      </c>
      <c r="G82" s="173">
        <f>IF(B82="","",TRUNC(ROUND(F82*($F$6+1),2),2))</f>
        <v>2.5</v>
      </c>
      <c r="H82" s="175">
        <f>IF(B82="","",TRUNC(ROUND(E82*G82,2),2))</f>
        <v>72.23</v>
      </c>
    </row>
    <row r="83" spans="1:8" s="169" customFormat="1" ht="25.5" x14ac:dyDescent="0.25">
      <c r="A83" s="179" t="s">
        <v>40</v>
      </c>
      <c r="B83" s="171">
        <v>88495</v>
      </c>
      <c r="C83" s="155" t="s">
        <v>1960</v>
      </c>
      <c r="D83" s="172" t="s">
        <v>2062</v>
      </c>
      <c r="E83" s="173">
        <v>28.89</v>
      </c>
      <c r="F83" s="173">
        <v>5.59</v>
      </c>
      <c r="G83" s="173">
        <f t="shared" ref="G83:G85" si="14">IF(B83="","",TRUNC(ROUND(F83*($F$6+1),2),2))</f>
        <v>7</v>
      </c>
      <c r="H83" s="175">
        <f t="shared" ref="H83:H85" si="15">IF(B83="","",TRUNC(ROUND(E83*G83,2),2))</f>
        <v>202.23</v>
      </c>
    </row>
    <row r="84" spans="1:8" s="169" customFormat="1" ht="25.5" x14ac:dyDescent="0.25">
      <c r="A84" s="179" t="s">
        <v>2004</v>
      </c>
      <c r="B84" s="171">
        <v>88487</v>
      </c>
      <c r="C84" s="155" t="s">
        <v>1959</v>
      </c>
      <c r="D84" s="172" t="s">
        <v>2062</v>
      </c>
      <c r="E84" s="173">
        <v>28.89</v>
      </c>
      <c r="F84" s="173">
        <v>6.49</v>
      </c>
      <c r="G84" s="173">
        <f t="shared" si="14"/>
        <v>8.1300000000000008</v>
      </c>
      <c r="H84" s="175">
        <f t="shared" si="15"/>
        <v>234.88</v>
      </c>
    </row>
    <row r="85" spans="1:8" s="169" customFormat="1" x14ac:dyDescent="0.25">
      <c r="A85" s="179" t="s">
        <v>1805</v>
      </c>
      <c r="B85" s="171">
        <v>6082</v>
      </c>
      <c r="C85" s="155" t="s">
        <v>1961</v>
      </c>
      <c r="D85" s="172" t="s">
        <v>2062</v>
      </c>
      <c r="E85" s="173">
        <v>1.21</v>
      </c>
      <c r="F85" s="173">
        <v>11.54</v>
      </c>
      <c r="G85" s="173">
        <f t="shared" si="14"/>
        <v>14.45</v>
      </c>
      <c r="H85" s="175">
        <f t="shared" si="15"/>
        <v>17.48</v>
      </c>
    </row>
    <row r="86" spans="1:8" s="169" customFormat="1" x14ac:dyDescent="0.25">
      <c r="A86" s="214">
        <v>12</v>
      </c>
      <c r="B86" s="215" t="s">
        <v>1804</v>
      </c>
      <c r="C86" s="216" t="s">
        <v>27</v>
      </c>
      <c r="D86" s="217" t="s">
        <v>1804</v>
      </c>
      <c r="E86" s="217" t="s">
        <v>1804</v>
      </c>
      <c r="F86" s="218" t="s">
        <v>1804</v>
      </c>
      <c r="G86" s="210" t="s">
        <v>1804</v>
      </c>
      <c r="H86" s="219">
        <f>SUM(H87:H88)</f>
        <v>432.47</v>
      </c>
    </row>
    <row r="87" spans="1:8" s="169" customFormat="1" x14ac:dyDescent="0.25">
      <c r="A87" s="179" t="s">
        <v>1807</v>
      </c>
      <c r="B87" s="171">
        <v>9537</v>
      </c>
      <c r="C87" s="155" t="s">
        <v>1859</v>
      </c>
      <c r="D87" s="172" t="s">
        <v>2062</v>
      </c>
      <c r="E87" s="173">
        <v>26.71</v>
      </c>
      <c r="F87" s="174">
        <v>1.78</v>
      </c>
      <c r="G87" s="173">
        <f>IF(B87="","",TRUNC(ROUND(F87*($F$6+1),2),2))</f>
        <v>2.23</v>
      </c>
      <c r="H87" s="175">
        <f>IF(B87="","",TRUNC(ROUND(E87*G87,2),2))</f>
        <v>59.56</v>
      </c>
    </row>
    <row r="88" spans="1:8" s="169" customFormat="1" ht="13.5" thickBot="1" x14ac:dyDescent="0.3">
      <c r="A88" s="179" t="s">
        <v>1808</v>
      </c>
      <c r="B88" s="171">
        <v>72215</v>
      </c>
      <c r="C88" s="155" t="s">
        <v>2021</v>
      </c>
      <c r="D88" s="172" t="s">
        <v>2062</v>
      </c>
      <c r="E88" s="173">
        <v>10.199999999999999</v>
      </c>
      <c r="F88" s="174">
        <v>29.2</v>
      </c>
      <c r="G88" s="173">
        <f t="shared" ref="G88" si="16">IF(B88="","",TRUNC(ROUND(F88*($F$6+1),2),2))</f>
        <v>36.56</v>
      </c>
      <c r="H88" s="175">
        <f t="shared" ref="H88" si="17">IF(B88="","",TRUNC(ROUND(E88*G88,2),2))</f>
        <v>372.91</v>
      </c>
    </row>
    <row r="89" spans="1:8" s="169" customFormat="1" ht="25.5" customHeight="1" thickBot="1" x14ac:dyDescent="0.3">
      <c r="A89" s="232" t="s">
        <v>16</v>
      </c>
      <c r="B89" s="233"/>
      <c r="C89" s="233"/>
      <c r="D89" s="233"/>
      <c r="E89" s="233"/>
      <c r="F89" s="234"/>
      <c r="G89" s="236">
        <f>H9+H12+H16+H20+H29+H31+H37+H48+H68+H77+H81+H86</f>
        <v>30926.2176</v>
      </c>
      <c r="H89" s="237"/>
    </row>
  </sheetData>
  <sortState ref="B154:D162">
    <sortCondition ref="B154"/>
  </sortState>
  <mergeCells count="4">
    <mergeCell ref="A89:F89"/>
    <mergeCell ref="A1:H3"/>
    <mergeCell ref="G89:H89"/>
    <mergeCell ref="A4:H4"/>
  </mergeCells>
  <conditionalFormatting sqref="G21:H21 A31:H31 F17:H19 A37:H37 A48:H48 A38:D38 A77:H77 B39:D44 B67:D67 C66:D66 A89:G89 F32:H36 A78 C78:D78 E78:H80 A81:H81 E30:H30 B25:B26 C75:D75 F82:F83 G82:H85 A70:A76 E70:H76 E61:H67 B61:D65 B46:D47 E38:H47 A39:A47 B49:H60 A49:A67 C25:C27 E21:E28 A9:H11 A32:D36 A68:H69 B70:D73 D74:D75 A82:E85 A86:H88 A79:D80 A13:H15 A17:D19 D25:D28 A21:A28 F22:H27">
    <cfRule type="cellIs" dxfId="22" priority="79" operator="equal">
      <formula>0</formula>
    </cfRule>
  </conditionalFormatting>
  <conditionalFormatting sqref="A20:H20 A28:C28">
    <cfRule type="cellIs" dxfId="21" priority="78" operator="equal">
      <formula>0</formula>
    </cfRule>
  </conditionalFormatting>
  <conditionalFormatting sqref="A12:H12">
    <cfRule type="cellIs" dxfId="20" priority="77" operator="equal">
      <formula>0</formula>
    </cfRule>
  </conditionalFormatting>
  <conditionalFormatting sqref="A16:H16">
    <cfRule type="cellIs" dxfId="19" priority="76" operator="equal">
      <formula>0</formula>
    </cfRule>
  </conditionalFormatting>
  <conditionalFormatting sqref="F28:H28">
    <cfRule type="cellIs" dxfId="18" priority="73" operator="equal">
      <formula>0</formula>
    </cfRule>
  </conditionalFormatting>
  <conditionalFormatting sqref="A29:H29 A30:B30">
    <cfRule type="cellIs" dxfId="17" priority="75" operator="equal">
      <formula>0</formula>
    </cfRule>
  </conditionalFormatting>
  <conditionalFormatting sqref="C30">
    <cfRule type="cellIs" dxfId="16" priority="72" operator="equal">
      <formula>0</formula>
    </cfRule>
  </conditionalFormatting>
  <conditionalFormatting sqref="F21">
    <cfRule type="cellIs" dxfId="15" priority="64" operator="equal">
      <formula>0</formula>
    </cfRule>
  </conditionalFormatting>
  <conditionalFormatting sqref="E17:E19">
    <cfRule type="cellIs" dxfId="14" priority="55" operator="equal">
      <formula>0</formula>
    </cfRule>
  </conditionalFormatting>
  <conditionalFormatting sqref="E32:E36">
    <cfRule type="cellIs" dxfId="13" priority="52" operator="equal">
      <formula>0</formula>
    </cfRule>
  </conditionalFormatting>
  <conditionalFormatting sqref="B45:D45">
    <cfRule type="cellIs" dxfId="12" priority="44" operator="equal">
      <formula>0</formula>
    </cfRule>
  </conditionalFormatting>
  <conditionalFormatting sqref="B66">
    <cfRule type="cellIs" dxfId="11" priority="36" operator="equal">
      <formula>0</formula>
    </cfRule>
  </conditionalFormatting>
  <conditionalFormatting sqref="B74 B76">
    <cfRule type="cellIs" dxfId="10" priority="30" operator="equal">
      <formula>0</formula>
    </cfRule>
  </conditionalFormatting>
  <conditionalFormatting sqref="C76">
    <cfRule type="cellIs" dxfId="9" priority="26" operator="equal">
      <formula>0</formula>
    </cfRule>
  </conditionalFormatting>
  <conditionalFormatting sqref="B21:C21 B22:D24">
    <cfRule type="cellIs" dxfId="8" priority="21" operator="equal">
      <formula>0</formula>
    </cfRule>
  </conditionalFormatting>
  <conditionalFormatting sqref="B27">
    <cfRule type="cellIs" dxfId="7" priority="20" operator="equal">
      <formula>0</formula>
    </cfRule>
  </conditionalFormatting>
  <conditionalFormatting sqref="B78">
    <cfRule type="cellIs" dxfId="6" priority="18" operator="equal">
      <formula>0</formula>
    </cfRule>
  </conditionalFormatting>
  <conditionalFormatting sqref="F85">
    <cfRule type="cellIs" dxfId="5" priority="15" operator="equal">
      <formula>0</formula>
    </cfRule>
  </conditionalFormatting>
  <conditionalFormatting sqref="F84">
    <cfRule type="cellIs" dxfId="4" priority="14" operator="equal">
      <formula>0</formula>
    </cfRule>
  </conditionalFormatting>
  <conditionalFormatting sqref="B75">
    <cfRule type="cellIs" dxfId="3" priority="9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30">
    <cfRule type="cellIs" dxfId="1" priority="2" operator="equal">
      <formula>0</formula>
    </cfRule>
  </conditionalFormatting>
  <conditionalFormatting sqref="D76">
    <cfRule type="cellIs" dxfId="0" priority="1" operator="equal">
      <formula>0</formula>
    </cfRule>
  </conditionalFormatting>
  <pageMargins left="0.78740157480314965" right="0.78740157480314965" top="0.59055118110236227" bottom="0.59055118110236227" header="0.31496062992125984" footer="0.11811023622047245"/>
  <pageSetup paperSize="9" scale="60" fitToHeight="0" orientation="landscape" r:id="rId1"/>
  <headerFooter>
    <oddFooter>&amp;C&amp;9LUCAS ANTÔNIO DE MEDEIROS TEIXEIRA
ENGENHEIRO CIVIL
CREA 2111674664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P308"/>
  <sheetViews>
    <sheetView showZeros="0" view="pageLayout" zoomScaleNormal="110" workbookViewId="0">
      <selection sqref="A1:H2"/>
    </sheetView>
  </sheetViews>
  <sheetFormatPr defaultRowHeight="12.75" x14ac:dyDescent="0.2"/>
  <cols>
    <col min="1" max="1" width="6.42578125" style="50" customWidth="1"/>
    <col min="2" max="2" width="19.7109375" style="57" customWidth="1"/>
    <col min="3" max="3" width="12" style="57" bestFit="1" customWidth="1"/>
    <col min="4" max="4" width="10.5703125" style="57" bestFit="1" customWidth="1"/>
    <col min="5" max="5" width="14.140625" style="44" customWidth="1"/>
    <col min="6" max="6" width="8.7109375" style="44" customWidth="1"/>
    <col min="7" max="7" width="12.7109375" style="2" customWidth="1"/>
    <col min="8" max="8" width="7" style="2" customWidth="1"/>
    <col min="9" max="10" width="9.140625" style="2"/>
    <col min="11" max="11" width="28" style="2" customWidth="1"/>
    <col min="12" max="16384" width="9.140625" style="2"/>
  </cols>
  <sheetData>
    <row r="1" spans="1:9" x14ac:dyDescent="0.2">
      <c r="A1" s="239" t="s">
        <v>1885</v>
      </c>
      <c r="B1" s="239"/>
      <c r="C1" s="239"/>
      <c r="D1" s="239"/>
      <c r="E1" s="239"/>
      <c r="F1" s="239"/>
      <c r="G1" s="239"/>
      <c r="H1" s="239"/>
    </row>
    <row r="2" spans="1:9" x14ac:dyDescent="0.2">
      <c r="A2" s="239"/>
      <c r="B2" s="239"/>
      <c r="C2" s="239"/>
      <c r="D2" s="239"/>
      <c r="E2" s="239"/>
      <c r="F2" s="239"/>
      <c r="G2" s="239"/>
      <c r="H2" s="239"/>
    </row>
    <row r="3" spans="1:9" ht="13.5" thickBot="1" x14ac:dyDescent="0.25"/>
    <row r="4" spans="1:9" ht="20.100000000000001" customHeight="1" thickBot="1" x14ac:dyDescent="0.25">
      <c r="A4" s="54">
        <v>1</v>
      </c>
      <c r="B4" s="240" t="str">
        <f>VLOOKUP(A4,ORÇAMENTO,3,FALSE)</f>
        <v>SERVIÇOS PRELIMINARES</v>
      </c>
      <c r="C4" s="240"/>
      <c r="D4" s="240"/>
      <c r="E4" s="240"/>
      <c r="F4" s="58"/>
      <c r="G4" s="55"/>
      <c r="H4" s="56"/>
    </row>
    <row r="5" spans="1:9" ht="3" customHeight="1" thickBot="1" x14ac:dyDescent="0.25"/>
    <row r="6" spans="1:9" s="158" customFormat="1" x14ac:dyDescent="0.2">
      <c r="A6" s="6" t="s">
        <v>19</v>
      </c>
      <c r="B6" s="241" t="str">
        <f>VLOOKUP(A6,ORÇAMENTO,3,FALSE)</f>
        <v>PLACA DE OBRA EM CHAPA DE ACO GALVANIZADO</v>
      </c>
      <c r="C6" s="241"/>
      <c r="D6" s="241"/>
      <c r="E6" s="241"/>
      <c r="F6" s="192"/>
      <c r="G6" s="18">
        <f>SUM(G8:G8)</f>
        <v>2</v>
      </c>
      <c r="H6" s="7" t="str">
        <f>VLOOKUP(A6,ORÇAMENTO,4,FALSE)</f>
        <v>M²</v>
      </c>
    </row>
    <row r="7" spans="1:9" s="158" customFormat="1" ht="15" customHeight="1" x14ac:dyDescent="0.2">
      <c r="A7" s="181"/>
      <c r="B7" s="182" t="s">
        <v>20</v>
      </c>
      <c r="C7" s="182"/>
      <c r="D7" s="182"/>
      <c r="E7" s="182"/>
      <c r="F7" s="182"/>
      <c r="G7" s="183" t="s">
        <v>0</v>
      </c>
      <c r="H7" s="184"/>
    </row>
    <row r="8" spans="1:9" s="158" customFormat="1" ht="15" customHeight="1" thickBot="1" x14ac:dyDescent="0.25">
      <c r="A8" s="185"/>
      <c r="B8" s="186" t="s">
        <v>41</v>
      </c>
      <c r="C8" s="187">
        <v>1</v>
      </c>
      <c r="D8" s="187">
        <v>2</v>
      </c>
      <c r="E8" s="187"/>
      <c r="F8" s="187"/>
      <c r="G8" s="188">
        <f>C8*D8</f>
        <v>2</v>
      </c>
      <c r="H8" s="189"/>
    </row>
    <row r="9" spans="1:9" s="158" customFormat="1" ht="13.5" thickBot="1" x14ac:dyDescent="0.25">
      <c r="A9" s="161"/>
      <c r="B9" s="190"/>
      <c r="C9" s="190"/>
      <c r="D9" s="190"/>
      <c r="E9" s="163"/>
      <c r="F9" s="163"/>
    </row>
    <row r="10" spans="1:9" s="158" customFormat="1" x14ac:dyDescent="0.2">
      <c r="A10" s="6" t="s">
        <v>1996</v>
      </c>
      <c r="B10" s="241" t="str">
        <f>VLOOKUP(A10,ORÇAMENTO,3,FALSE)</f>
        <v>LOCACAO CONVENCIONAL DE OBRA, ATRAVÉS DE GABARITO DE TABUAS CORRIDAS PONTALETADAS, COM REAPROVEITAMENTO DE 3 VEZES.</v>
      </c>
      <c r="C10" s="241"/>
      <c r="D10" s="241"/>
      <c r="E10" s="241"/>
      <c r="F10" s="192"/>
      <c r="G10" s="18">
        <f>G12</f>
        <v>26.71</v>
      </c>
      <c r="H10" s="7" t="str">
        <f>VLOOKUP(A10,ORÇAMENTO,4,FALSE)</f>
        <v>M²</v>
      </c>
    </row>
    <row r="11" spans="1:9" s="158" customFormat="1" x14ac:dyDescent="0.2">
      <c r="A11" s="181"/>
      <c r="B11" s="182" t="s">
        <v>20</v>
      </c>
      <c r="C11" s="182"/>
      <c r="D11" s="182"/>
      <c r="E11" s="182"/>
      <c r="F11" s="182"/>
      <c r="G11" s="183" t="s">
        <v>0</v>
      </c>
      <c r="H11" s="184"/>
    </row>
    <row r="12" spans="1:9" s="158" customFormat="1" ht="26.25" thickBot="1" x14ac:dyDescent="0.25">
      <c r="A12" s="185"/>
      <c r="B12" s="186" t="s">
        <v>1981</v>
      </c>
      <c r="C12" s="191"/>
      <c r="D12" s="188"/>
      <c r="E12" s="187"/>
      <c r="F12" s="187"/>
      <c r="G12" s="188">
        <v>26.71</v>
      </c>
      <c r="H12" s="189"/>
    </row>
    <row r="13" spans="1:9" ht="13.5" thickBot="1" x14ac:dyDescent="0.25">
      <c r="A13" s="51"/>
      <c r="B13" s="21"/>
      <c r="C13" s="47"/>
      <c r="D13" s="47"/>
      <c r="E13" s="47"/>
      <c r="F13" s="47"/>
      <c r="G13" s="20"/>
      <c r="H13" s="85"/>
    </row>
    <row r="14" spans="1:9" ht="13.5" thickBot="1" x14ac:dyDescent="0.25">
      <c r="A14" s="54">
        <v>2</v>
      </c>
      <c r="B14" s="240" t="str">
        <f>VLOOKUP(A14,ORÇAMENTO,3,FALSE)</f>
        <v>MOVIMENTO DE TERRA</v>
      </c>
      <c r="C14" s="240"/>
      <c r="D14" s="240"/>
      <c r="E14" s="240"/>
      <c r="F14" s="58"/>
      <c r="G14" s="55"/>
      <c r="H14" s="56"/>
    </row>
    <row r="15" spans="1:9" ht="13.5" thickBot="1" x14ac:dyDescent="0.25"/>
    <row r="16" spans="1:9" x14ac:dyDescent="0.2">
      <c r="A16" s="6" t="s">
        <v>2006</v>
      </c>
      <c r="B16" s="241" t="str">
        <f>ORÇAMENTO!C13</f>
        <v>ESCAVACAO MANUAL DE VALA EM LODO, DE 1,5 ATE 3M, EXCLUINDO ESGOTAMENTO/ESCORAMENTO</v>
      </c>
      <c r="C16" s="241"/>
      <c r="D16" s="241"/>
      <c r="E16" s="241"/>
      <c r="F16" s="145"/>
      <c r="G16" s="18">
        <f>SUM(G18:G19)</f>
        <v>0.89600000000000013</v>
      </c>
      <c r="H16" s="7" t="s">
        <v>1817</v>
      </c>
      <c r="I16" s="22"/>
    </row>
    <row r="17" spans="1:8" x14ac:dyDescent="0.2">
      <c r="A17" s="51"/>
      <c r="B17" s="45" t="s">
        <v>20</v>
      </c>
      <c r="C17" s="45" t="s">
        <v>1810</v>
      </c>
      <c r="D17" s="45" t="s">
        <v>1802</v>
      </c>
      <c r="E17" s="45" t="s">
        <v>1811</v>
      </c>
      <c r="F17" s="45" t="s">
        <v>1812</v>
      </c>
      <c r="G17" s="8" t="s">
        <v>0</v>
      </c>
      <c r="H17" s="9"/>
    </row>
    <row r="18" spans="1:8" x14ac:dyDescent="0.2">
      <c r="A18" s="51"/>
      <c r="B18" s="48" t="s">
        <v>2047</v>
      </c>
      <c r="C18" s="47">
        <v>3.8</v>
      </c>
      <c r="D18" s="47">
        <v>0.4</v>
      </c>
      <c r="E18" s="47">
        <v>0.4</v>
      </c>
      <c r="F18" s="47">
        <v>1</v>
      </c>
      <c r="G18" s="20">
        <f>F18*D18*C18*E18</f>
        <v>0.6080000000000001</v>
      </c>
      <c r="H18" s="9"/>
    </row>
    <row r="19" spans="1:8" ht="13.5" thickBot="1" x14ac:dyDescent="0.25">
      <c r="A19" s="52"/>
      <c r="B19" s="49" t="s">
        <v>2048</v>
      </c>
      <c r="C19" s="46">
        <v>1.8</v>
      </c>
      <c r="D19" s="46">
        <v>0.4</v>
      </c>
      <c r="E19" s="46">
        <v>0.4</v>
      </c>
      <c r="F19" s="46">
        <v>1</v>
      </c>
      <c r="G19" s="19">
        <f>F19*D19*C19*E19</f>
        <v>0.28800000000000003</v>
      </c>
      <c r="H19" s="11"/>
    </row>
    <row r="20" spans="1:8" ht="12.75" customHeight="1" thickBot="1" x14ac:dyDescent="0.25">
      <c r="A20" s="53"/>
      <c r="B20" s="128"/>
      <c r="C20" s="128"/>
      <c r="D20" s="128"/>
      <c r="E20" s="140"/>
      <c r="F20" s="140"/>
      <c r="G20" s="20"/>
      <c r="H20" s="22"/>
    </row>
    <row r="21" spans="1:8" x14ac:dyDescent="0.2">
      <c r="A21" s="6" t="s">
        <v>2007</v>
      </c>
      <c r="B21" s="241" t="str">
        <f>ORÇAMENTO!C14</f>
        <v>REATERRO DE VALA COM COMPACTAÇÃO MANUAL</v>
      </c>
      <c r="C21" s="241"/>
      <c r="D21" s="241"/>
      <c r="E21" s="241"/>
      <c r="F21" s="145"/>
      <c r="G21" s="18">
        <v>0.9</v>
      </c>
      <c r="H21" s="7" t="s">
        <v>1817</v>
      </c>
    </row>
    <row r="22" spans="1:8" x14ac:dyDescent="0.2">
      <c r="A22" s="51"/>
      <c r="B22" s="45" t="s">
        <v>20</v>
      </c>
      <c r="C22" s="45" t="s">
        <v>1810</v>
      </c>
      <c r="D22" s="45" t="s">
        <v>1802</v>
      </c>
      <c r="E22" s="45" t="s">
        <v>1811</v>
      </c>
      <c r="F22" s="45"/>
      <c r="G22" s="8" t="s">
        <v>0</v>
      </c>
      <c r="H22" s="9"/>
    </row>
    <row r="23" spans="1:8" x14ac:dyDescent="0.2">
      <c r="A23" s="51"/>
      <c r="B23" s="48" t="s">
        <v>2047</v>
      </c>
      <c r="C23" s="47">
        <v>3.8</v>
      </c>
      <c r="D23" s="47">
        <v>0.4</v>
      </c>
      <c r="E23" s="47">
        <v>0.4</v>
      </c>
      <c r="F23" s="47"/>
      <c r="G23" s="20">
        <f>F23*D23*C23*E23</f>
        <v>0</v>
      </c>
      <c r="H23" s="9"/>
    </row>
    <row r="24" spans="1:8" ht="13.5" thickBot="1" x14ac:dyDescent="0.25">
      <c r="A24" s="52"/>
      <c r="B24" s="49" t="s">
        <v>2048</v>
      </c>
      <c r="C24" s="46">
        <v>1.8</v>
      </c>
      <c r="D24" s="46">
        <v>0.4</v>
      </c>
      <c r="E24" s="46">
        <v>0.4</v>
      </c>
      <c r="F24" s="46"/>
      <c r="G24" s="19">
        <f>F24*D24*C24*E24</f>
        <v>0</v>
      </c>
      <c r="H24" s="11"/>
    </row>
    <row r="25" spans="1:8" ht="13.5" thickBot="1" x14ac:dyDescent="0.25"/>
    <row r="26" spans="1:8" x14ac:dyDescent="0.2">
      <c r="A26" s="6" t="s">
        <v>2008</v>
      </c>
      <c r="B26" s="241" t="str">
        <f>ORÇAMENTO!C15</f>
        <v>REATERRO INTERNO (EDIFICACOES) COMPACTADO MANUALMENTE</v>
      </c>
      <c r="C26" s="241"/>
      <c r="D26" s="241"/>
      <c r="E26" s="241"/>
      <c r="F26" s="145"/>
      <c r="G26" s="18">
        <f>SUM(G28:G30)</f>
        <v>9.1560000000000006</v>
      </c>
      <c r="H26" s="7" t="s">
        <v>1817</v>
      </c>
    </row>
    <row r="27" spans="1:8" x14ac:dyDescent="0.2">
      <c r="A27" s="51"/>
      <c r="B27" s="45" t="s">
        <v>20</v>
      </c>
      <c r="C27" s="45" t="s">
        <v>2049</v>
      </c>
      <c r="D27" s="45"/>
      <c r="E27" s="45" t="s">
        <v>1811</v>
      </c>
      <c r="F27" s="45"/>
      <c r="G27" s="8" t="s">
        <v>0</v>
      </c>
      <c r="H27" s="9"/>
    </row>
    <row r="28" spans="1:8" x14ac:dyDescent="0.2">
      <c r="A28" s="51"/>
      <c r="B28" s="48" t="s">
        <v>2050</v>
      </c>
      <c r="C28" s="47">
        <v>5</v>
      </c>
      <c r="D28" s="47"/>
      <c r="E28" s="47">
        <v>0.4</v>
      </c>
      <c r="F28" s="47"/>
      <c r="G28" s="20">
        <f>C28*E28</f>
        <v>2</v>
      </c>
      <c r="H28" s="9"/>
    </row>
    <row r="29" spans="1:8" x14ac:dyDescent="0.2">
      <c r="A29" s="51"/>
      <c r="B29" s="48" t="s">
        <v>2047</v>
      </c>
      <c r="C29" s="47">
        <v>1.68</v>
      </c>
      <c r="D29" s="47"/>
      <c r="E29" s="47">
        <v>0.4</v>
      </c>
      <c r="F29" s="47"/>
      <c r="G29" s="20">
        <f t="shared" ref="G29:G30" si="0">C29*E29</f>
        <v>0.67200000000000004</v>
      </c>
      <c r="H29" s="9"/>
    </row>
    <row r="30" spans="1:8" ht="13.5" thickBot="1" x14ac:dyDescent="0.25">
      <c r="A30" s="52"/>
      <c r="B30" s="49" t="s">
        <v>2048</v>
      </c>
      <c r="C30" s="46">
        <v>16.21</v>
      </c>
      <c r="D30" s="46"/>
      <c r="E30" s="46">
        <v>0.4</v>
      </c>
      <c r="F30" s="46"/>
      <c r="G30" s="19">
        <f t="shared" si="0"/>
        <v>6.4840000000000009</v>
      </c>
      <c r="H30" s="11"/>
    </row>
    <row r="31" spans="1:8" ht="13.5" thickBot="1" x14ac:dyDescent="0.25">
      <c r="A31" s="53"/>
      <c r="B31" s="128"/>
      <c r="C31" s="128"/>
      <c r="D31" s="128"/>
      <c r="E31" s="140"/>
      <c r="F31" s="140"/>
      <c r="G31" s="20"/>
      <c r="H31" s="22"/>
    </row>
    <row r="32" spans="1:8" ht="13.5" thickBot="1" x14ac:dyDescent="0.25">
      <c r="A32" s="54">
        <v>3</v>
      </c>
      <c r="B32" s="240" t="str">
        <f>VLOOKUP(A32,ORÇAMENTO,3,FALSE)</f>
        <v>FUNDAÇÕES</v>
      </c>
      <c r="C32" s="240"/>
      <c r="D32" s="240"/>
      <c r="E32" s="240"/>
      <c r="F32" s="58"/>
      <c r="G32" s="55"/>
      <c r="H32" s="56"/>
    </row>
    <row r="33" spans="1:16" ht="8.25" customHeight="1" thickBot="1" x14ac:dyDescent="0.25"/>
    <row r="34" spans="1:16" x14ac:dyDescent="0.2">
      <c r="A34" s="6" t="s">
        <v>1997</v>
      </c>
      <c r="B34" s="241" t="str">
        <f>ORÇAMENTO!C17</f>
        <v>EMBASAMENTO C/PEDRA ARGAMASSADA UTILIZANDO ARG.CIM/AREIA 1:4</v>
      </c>
      <c r="C34" s="241"/>
      <c r="D34" s="241"/>
      <c r="E34" s="241"/>
      <c r="F34" s="145"/>
      <c r="G34" s="18">
        <f>SUM(G36:G37)</f>
        <v>0.89600000000000013</v>
      </c>
      <c r="H34" s="7" t="str">
        <f>VLOOKUP(A34,ORÇAMENTO,4,FALSE)</f>
        <v>M³</v>
      </c>
    </row>
    <row r="35" spans="1:16" x14ac:dyDescent="0.2">
      <c r="A35" s="51"/>
      <c r="B35" s="45" t="s">
        <v>20</v>
      </c>
      <c r="C35" s="45" t="s">
        <v>1810</v>
      </c>
      <c r="D35" s="45" t="s">
        <v>1802</v>
      </c>
      <c r="E35" s="45" t="s">
        <v>1811</v>
      </c>
      <c r="F35" s="45"/>
      <c r="G35" s="8" t="s">
        <v>0</v>
      </c>
      <c r="H35" s="9"/>
    </row>
    <row r="36" spans="1:16" x14ac:dyDescent="0.2">
      <c r="A36" s="51"/>
      <c r="B36" s="48" t="s">
        <v>2047</v>
      </c>
      <c r="C36" s="47">
        <v>3.8</v>
      </c>
      <c r="D36" s="47">
        <v>0.4</v>
      </c>
      <c r="E36" s="47">
        <v>0.4</v>
      </c>
      <c r="F36" s="21"/>
      <c r="G36" s="20">
        <f>C36*D36*E36</f>
        <v>0.6080000000000001</v>
      </c>
      <c r="H36" s="9"/>
    </row>
    <row r="37" spans="1:16" ht="13.5" thickBot="1" x14ac:dyDescent="0.25">
      <c r="B37" s="49" t="s">
        <v>2048</v>
      </c>
      <c r="C37" s="46">
        <v>1.8</v>
      </c>
      <c r="D37" s="46">
        <v>0.4</v>
      </c>
      <c r="E37" s="46">
        <v>0.4</v>
      </c>
      <c r="G37" s="20">
        <f>C37*D37*E37</f>
        <v>0.28800000000000003</v>
      </c>
      <c r="H37" s="9"/>
    </row>
    <row r="38" spans="1:16" x14ac:dyDescent="0.2">
      <c r="A38" s="6" t="s">
        <v>1813</v>
      </c>
      <c r="B38" s="241" t="str">
        <f>ORÇAMENTO!C18</f>
        <v>CONCRETO FCK=15MPA, PREPARO COM BETONEIRA, SEM LANCAMENTO</v>
      </c>
      <c r="C38" s="241"/>
      <c r="D38" s="241"/>
      <c r="E38" s="241"/>
      <c r="F38" s="145"/>
      <c r="G38" s="18">
        <f>SUM(G40:G41)</f>
        <v>0.49300000000000005</v>
      </c>
      <c r="H38" s="7" t="str">
        <f>VLOOKUP(A38,ORÇAMENTO,4,FALSE)</f>
        <v>M3</v>
      </c>
    </row>
    <row r="39" spans="1:16" x14ac:dyDescent="0.2">
      <c r="A39" s="51"/>
      <c r="B39" s="45" t="s">
        <v>20</v>
      </c>
      <c r="C39" s="45" t="s">
        <v>1801</v>
      </c>
      <c r="D39" s="45" t="s">
        <v>1802</v>
      </c>
      <c r="E39" s="45" t="s">
        <v>1803</v>
      </c>
      <c r="F39" s="45" t="s">
        <v>1811</v>
      </c>
      <c r="G39" s="8" t="s">
        <v>0</v>
      </c>
      <c r="H39" s="9"/>
      <c r="K39" s="141"/>
      <c r="L39" s="142"/>
      <c r="M39" s="142"/>
      <c r="N39" s="142"/>
      <c r="O39" s="142"/>
      <c r="P39" s="143"/>
    </row>
    <row r="40" spans="1:16" x14ac:dyDescent="0.2">
      <c r="A40" s="51"/>
      <c r="B40" s="21" t="s">
        <v>1982</v>
      </c>
      <c r="C40" s="47">
        <v>1</v>
      </c>
      <c r="D40" s="47">
        <v>0.2</v>
      </c>
      <c r="E40" s="47">
        <v>5.5</v>
      </c>
      <c r="F40" s="47">
        <v>0.2</v>
      </c>
      <c r="G40" s="20">
        <f>C40*D40*E40*F40</f>
        <v>0.22000000000000003</v>
      </c>
      <c r="H40" s="9"/>
      <c r="K40" s="141"/>
      <c r="L40" s="142"/>
      <c r="M40" s="142"/>
      <c r="N40" s="142"/>
      <c r="O40" s="142"/>
      <c r="P40" s="143"/>
    </row>
    <row r="41" spans="1:16" ht="27" customHeight="1" thickBot="1" x14ac:dyDescent="0.25">
      <c r="A41" s="51"/>
      <c r="B41" s="21" t="s">
        <v>1983</v>
      </c>
      <c r="C41" s="47">
        <v>13</v>
      </c>
      <c r="D41" s="47">
        <v>0.14000000000000001</v>
      </c>
      <c r="E41" s="47">
        <v>0.25</v>
      </c>
      <c r="F41" s="47">
        <v>0.6</v>
      </c>
      <c r="G41" s="20">
        <f t="shared" ref="G41" si="1">C41*D41*E41*F41</f>
        <v>0.27300000000000002</v>
      </c>
      <c r="H41" s="9"/>
    </row>
    <row r="42" spans="1:16" ht="27" customHeight="1" x14ac:dyDescent="0.2">
      <c r="A42" s="6" t="s">
        <v>1998</v>
      </c>
      <c r="B42" s="241" t="str">
        <f>ORÇAMENTO!C19</f>
        <v>LANCAMENTO/APLICACAO MANUAL DE CONCRETO EM FUNDACOES</v>
      </c>
      <c r="C42" s="241"/>
      <c r="D42" s="241"/>
      <c r="E42" s="241"/>
      <c r="F42" s="145"/>
      <c r="G42" s="18">
        <f>G38</f>
        <v>0.49300000000000005</v>
      </c>
      <c r="H42" s="7" t="str">
        <f>VLOOKUP(A42,ORÇAMENTO,4,FALSE)</f>
        <v>M3</v>
      </c>
    </row>
    <row r="43" spans="1:16" x14ac:dyDescent="0.2">
      <c r="A43" s="51"/>
      <c r="B43" s="45" t="s">
        <v>20</v>
      </c>
      <c r="C43" s="45" t="s">
        <v>1801</v>
      </c>
      <c r="D43" s="45" t="s">
        <v>1809</v>
      </c>
      <c r="E43" s="45" t="s">
        <v>1809</v>
      </c>
      <c r="F43" s="45" t="s">
        <v>1811</v>
      </c>
      <c r="G43" s="8" t="s">
        <v>0</v>
      </c>
      <c r="H43" s="9"/>
    </row>
    <row r="44" spans="1:16" ht="13.5" thickBot="1" x14ac:dyDescent="0.25">
      <c r="A44" s="52"/>
      <c r="B44" s="64"/>
      <c r="C44" s="64"/>
      <c r="D44" s="46"/>
      <c r="E44" s="46"/>
      <c r="F44" s="46"/>
      <c r="G44" s="19">
        <f>C44*D44*E44</f>
        <v>0</v>
      </c>
      <c r="H44" s="11"/>
    </row>
    <row r="45" spans="1:16" ht="13.5" thickBot="1" x14ac:dyDescent="0.25"/>
    <row r="46" spans="1:16" ht="13.5" thickBot="1" x14ac:dyDescent="0.25">
      <c r="A46" s="54">
        <v>4</v>
      </c>
      <c r="B46" s="240" t="str">
        <f>VLOOKUP(A46,ORÇAMENTO,3,FALSE)</f>
        <v>ESTRUTURAS</v>
      </c>
      <c r="C46" s="240"/>
      <c r="D46" s="240"/>
      <c r="E46" s="240"/>
      <c r="F46" s="58"/>
      <c r="G46" s="55"/>
      <c r="H46" s="56"/>
    </row>
    <row r="47" spans="1:16" ht="13.5" thickBot="1" x14ac:dyDescent="0.25"/>
    <row r="48" spans="1:16" x14ac:dyDescent="0.2">
      <c r="A48" s="6" t="s">
        <v>1815</v>
      </c>
      <c r="B48" s="241" t="str">
        <f>ORÇAMENTO!C21</f>
        <v>FABRICAÇÃO DE FÔRMA PARA PILARES E ESTRUTURAS SIMILARES, EM CHAPA DE MADEIRA COMPENSADA RESINADA, E = 17 MM. AF_12/2015</v>
      </c>
      <c r="C48" s="241"/>
      <c r="D48" s="241"/>
      <c r="E48" s="241"/>
      <c r="F48" s="145"/>
      <c r="G48" s="18">
        <f>SUM(G50:G50)</f>
        <v>16.8</v>
      </c>
      <c r="H48" s="7" t="s">
        <v>1823</v>
      </c>
    </row>
    <row r="49" spans="1:8" x14ac:dyDescent="0.2">
      <c r="A49" s="51"/>
      <c r="B49" s="45" t="s">
        <v>20</v>
      </c>
      <c r="C49" s="45" t="s">
        <v>1801</v>
      </c>
      <c r="D49" s="45"/>
      <c r="E49" s="45"/>
      <c r="F49" s="45"/>
      <c r="G49" s="8" t="s">
        <v>0</v>
      </c>
      <c r="H49" s="9"/>
    </row>
    <row r="50" spans="1:8" ht="39" thickBot="1" x14ac:dyDescent="0.25">
      <c r="A50" s="52"/>
      <c r="B50" s="64" t="s">
        <v>1925</v>
      </c>
      <c r="C50" s="46">
        <v>16.8</v>
      </c>
      <c r="D50" s="46"/>
      <c r="E50" s="46"/>
      <c r="F50" s="46"/>
      <c r="G50" s="19">
        <v>16.8</v>
      </c>
      <c r="H50" s="11"/>
    </row>
    <row r="51" spans="1:8" ht="13.5" thickBot="1" x14ac:dyDescent="0.25"/>
    <row r="52" spans="1:8" x14ac:dyDescent="0.2">
      <c r="A52" s="6" t="s">
        <v>1792</v>
      </c>
      <c r="B52" s="241" t="str">
        <f>ORÇAMENTO!C22</f>
        <v xml:space="preserve">CORTE E DOBRA DE AÇO CA-50, DIÂMETRO DE 8.0 MM, UTILIZADO EM ESTRUTURAS DIVERSAS, EXCETO LAJES. AF_12/2015 </v>
      </c>
      <c r="C52" s="241"/>
      <c r="D52" s="241"/>
      <c r="E52" s="241"/>
      <c r="F52" s="145"/>
      <c r="G52" s="18">
        <f>SUM(G54:G54)</f>
        <v>32.33</v>
      </c>
      <c r="H52" s="7" t="s">
        <v>1829</v>
      </c>
    </row>
    <row r="53" spans="1:8" x14ac:dyDescent="0.2">
      <c r="A53" s="51"/>
      <c r="B53" s="147" t="s">
        <v>20</v>
      </c>
      <c r="C53" s="45" t="s">
        <v>1801</v>
      </c>
      <c r="D53" s="45"/>
      <c r="E53" s="45"/>
      <c r="F53" s="45"/>
      <c r="G53" s="8" t="s">
        <v>0</v>
      </c>
      <c r="H53" s="9"/>
    </row>
    <row r="54" spans="1:8" ht="39" thickBot="1" x14ac:dyDescent="0.25">
      <c r="A54" s="52"/>
      <c r="B54" s="64" t="s">
        <v>1925</v>
      </c>
      <c r="C54" s="46">
        <v>32.33</v>
      </c>
      <c r="D54" s="46"/>
      <c r="E54" s="46"/>
      <c r="F54" s="46"/>
      <c r="G54" s="19">
        <f>C54</f>
        <v>32.33</v>
      </c>
      <c r="H54" s="11"/>
    </row>
    <row r="55" spans="1:8" ht="13.5" thickBot="1" x14ac:dyDescent="0.25"/>
    <row r="56" spans="1:8" x14ac:dyDescent="0.2">
      <c r="A56" s="6" t="s">
        <v>1793</v>
      </c>
      <c r="B56" s="241" t="str">
        <f>ORÇAMENTO!C23</f>
        <v>CORTE E DOBRA DE AÇO CA-50, DIÂMETRO DE 10.0 MM, UTILIZADO EM ESTRUTURAS DIVERSAS, EXCETO LAJES. AF_12/2015</v>
      </c>
      <c r="C56" s="241"/>
      <c r="D56" s="241"/>
      <c r="E56" s="241"/>
      <c r="F56" s="145"/>
      <c r="G56" s="18">
        <f>SUM(G58:G58)</f>
        <v>167.8</v>
      </c>
      <c r="H56" s="7" t="s">
        <v>1829</v>
      </c>
    </row>
    <row r="57" spans="1:8" x14ac:dyDescent="0.2">
      <c r="A57" s="51"/>
      <c r="B57" s="147" t="s">
        <v>20</v>
      </c>
      <c r="C57" s="45" t="s">
        <v>1801</v>
      </c>
      <c r="D57" s="45"/>
      <c r="E57" s="45"/>
      <c r="F57" s="45"/>
      <c r="G57" s="8" t="s">
        <v>0</v>
      </c>
      <c r="H57" s="9"/>
    </row>
    <row r="58" spans="1:8" ht="39" thickBot="1" x14ac:dyDescent="0.25">
      <c r="A58" s="52"/>
      <c r="B58" s="64" t="s">
        <v>1925</v>
      </c>
      <c r="C58" s="46">
        <v>167.8</v>
      </c>
      <c r="D58" s="46"/>
      <c r="E58" s="46"/>
      <c r="F58" s="46"/>
      <c r="G58" s="19">
        <f>C58</f>
        <v>167.8</v>
      </c>
      <c r="H58" s="11"/>
    </row>
    <row r="59" spans="1:8" ht="13.5" thickBot="1" x14ac:dyDescent="0.25"/>
    <row r="60" spans="1:8" x14ac:dyDescent="0.2">
      <c r="A60" s="6" t="s">
        <v>1816</v>
      </c>
      <c r="B60" s="241" t="str">
        <f>ORÇAMENTO!C25</f>
        <v>CONCRETO FCK=25MPA, VIRADO EM BETONEIRA, SEM LANCAMENTO</v>
      </c>
      <c r="C60" s="241"/>
      <c r="D60" s="241"/>
      <c r="E60" s="241"/>
      <c r="F60" s="145"/>
      <c r="G60" s="18">
        <f>SUM(G62:G62)</f>
        <v>1.68</v>
      </c>
      <c r="H60" s="7" t="str">
        <f>VLOOKUP(A60,ORÇAMENTO,4,FALSE)</f>
        <v xml:space="preserve"> </v>
      </c>
    </row>
    <row r="61" spans="1:8" x14ac:dyDescent="0.2">
      <c r="A61" s="51"/>
      <c r="B61" s="147" t="s">
        <v>20</v>
      </c>
      <c r="C61" s="45" t="s">
        <v>1801</v>
      </c>
      <c r="D61" s="45"/>
      <c r="E61" s="45"/>
      <c r="F61" s="45"/>
      <c r="G61" s="8" t="s">
        <v>0</v>
      </c>
      <c r="H61" s="9"/>
    </row>
    <row r="62" spans="1:8" ht="39" thickBot="1" x14ac:dyDescent="0.25">
      <c r="A62" s="52"/>
      <c r="B62" s="64" t="s">
        <v>1925</v>
      </c>
      <c r="C62" s="46">
        <v>1.68</v>
      </c>
      <c r="D62" s="46"/>
      <c r="E62" s="46"/>
      <c r="F62" s="46"/>
      <c r="G62" s="19">
        <f>C62</f>
        <v>1.68</v>
      </c>
      <c r="H62" s="11"/>
    </row>
    <row r="63" spans="1:8" ht="13.5" thickBot="1" x14ac:dyDescent="0.25">
      <c r="A63" s="53"/>
      <c r="B63" s="21"/>
      <c r="C63" s="47"/>
      <c r="D63" s="47"/>
      <c r="E63" s="47"/>
      <c r="F63" s="47"/>
      <c r="G63" s="20"/>
      <c r="H63" s="22"/>
    </row>
    <row r="64" spans="1:8" x14ac:dyDescent="0.2">
      <c r="A64" s="6" t="s">
        <v>2009</v>
      </c>
      <c r="B64" s="241" t="str">
        <f>ORÇAMENTO!C26</f>
        <v>LANCAMENTO/APLICACAO MANUAL DE CONCRETO EM ESTRUTURAS</v>
      </c>
      <c r="C64" s="241"/>
      <c r="D64" s="241"/>
      <c r="E64" s="241"/>
      <c r="F64" s="145"/>
      <c r="G64" s="18">
        <f>G60</f>
        <v>1.68</v>
      </c>
      <c r="H64" s="7" t="s">
        <v>1823</v>
      </c>
    </row>
    <row r="65" spans="1:8" x14ac:dyDescent="0.2">
      <c r="A65" s="51"/>
      <c r="B65" s="147" t="s">
        <v>20</v>
      </c>
      <c r="C65" s="45" t="s">
        <v>1801</v>
      </c>
      <c r="D65" s="45"/>
      <c r="E65" s="45"/>
      <c r="F65" s="45"/>
      <c r="G65" s="8" t="s">
        <v>0</v>
      </c>
      <c r="H65" s="9"/>
    </row>
    <row r="66" spans="1:8" ht="26.25" thickBot="1" x14ac:dyDescent="0.25">
      <c r="A66" s="52"/>
      <c r="B66" s="49" t="s">
        <v>1930</v>
      </c>
      <c r="C66" s="46">
        <v>1.68</v>
      </c>
      <c r="D66" s="46"/>
      <c r="E66" s="46"/>
      <c r="F66" s="46"/>
      <c r="G66" s="19">
        <f>C66</f>
        <v>1.68</v>
      </c>
      <c r="H66" s="11"/>
    </row>
    <row r="67" spans="1:8" ht="13.5" thickBot="1" x14ac:dyDescent="0.25"/>
    <row r="68" spans="1:8" x14ac:dyDescent="0.2">
      <c r="A68" s="6" t="s">
        <v>2010</v>
      </c>
      <c r="B68" s="241" t="str">
        <f>ORÇAMENTO!C27</f>
        <v>LAJE PRE-MOLDADA BETA 11 P/1KN/M2 VAOS 4,40M/INCL VIGOTAS TIJOLOS AMARADURA NEGATIVA CAPEAMENTO 3CM CONCRETO 20 MPA ESCORAMENTO MATERIAL E MAO DE OBRA.</v>
      </c>
      <c r="C68" s="241"/>
      <c r="D68" s="241"/>
      <c r="E68" s="241"/>
      <c r="F68" s="145"/>
      <c r="G68" s="18">
        <f>SUM(G70:G70)</f>
        <v>1.78</v>
      </c>
      <c r="H68" s="7" t="s">
        <v>1823</v>
      </c>
    </row>
    <row r="69" spans="1:8" x14ac:dyDescent="0.2">
      <c r="A69" s="51"/>
      <c r="B69" s="45" t="s">
        <v>20</v>
      </c>
      <c r="C69" s="45" t="s">
        <v>1801</v>
      </c>
      <c r="D69" s="45"/>
      <c r="E69" s="45"/>
      <c r="F69" s="45"/>
      <c r="G69" s="8" t="s">
        <v>0</v>
      </c>
      <c r="H69" s="9"/>
    </row>
    <row r="70" spans="1:8" ht="26.25" thickBot="1" x14ac:dyDescent="0.25">
      <c r="A70" s="52"/>
      <c r="B70" s="64" t="s">
        <v>2051</v>
      </c>
      <c r="C70" s="46">
        <v>1.78</v>
      </c>
      <c r="D70" s="46"/>
      <c r="E70" s="46"/>
      <c r="F70" s="46"/>
      <c r="G70" s="19">
        <f>C70</f>
        <v>1.78</v>
      </c>
      <c r="H70" s="11"/>
    </row>
    <row r="71" spans="1:8" ht="13.5" thickBot="1" x14ac:dyDescent="0.25">
      <c r="A71" s="53"/>
      <c r="B71" s="128"/>
      <c r="C71" s="47"/>
      <c r="D71" s="47"/>
      <c r="E71" s="47"/>
      <c r="F71" s="47"/>
      <c r="G71" s="20"/>
      <c r="H71" s="22"/>
    </row>
    <row r="72" spans="1:8" ht="13.5" thickBot="1" x14ac:dyDescent="0.25">
      <c r="A72" s="6" t="s">
        <v>2011</v>
      </c>
      <c r="B72" s="241" t="str">
        <f>ORÇAMENTO!C28</f>
        <v>VERGA PRÉ-MOLDADA PARA PORTAS COM ATÉ 1,5 M DE VÃO. AF_03/2016</v>
      </c>
      <c r="C72" s="241"/>
      <c r="D72" s="241"/>
      <c r="E72" s="241"/>
      <c r="F72" s="145"/>
      <c r="G72" s="18">
        <f>SUM(G74:G77)</f>
        <v>9</v>
      </c>
      <c r="H72" s="7" t="s">
        <v>1824</v>
      </c>
    </row>
    <row r="73" spans="1:8" x14ac:dyDescent="0.2">
      <c r="A73" s="148"/>
      <c r="B73" s="149" t="s">
        <v>20</v>
      </c>
      <c r="C73" s="149" t="s">
        <v>1810</v>
      </c>
      <c r="D73" s="149"/>
      <c r="E73" s="149"/>
      <c r="F73" s="149"/>
      <c r="G73" s="150" t="s">
        <v>0</v>
      </c>
      <c r="H73" s="151"/>
    </row>
    <row r="74" spans="1:8" x14ac:dyDescent="0.2">
      <c r="A74" s="51"/>
      <c r="B74" s="48" t="s">
        <v>2077</v>
      </c>
      <c r="C74" s="47">
        <v>1.5</v>
      </c>
      <c r="D74" s="47"/>
      <c r="E74" s="47"/>
      <c r="F74" s="47"/>
      <c r="G74" s="20"/>
      <c r="H74" s="9"/>
    </row>
    <row r="75" spans="1:8" x14ac:dyDescent="0.2">
      <c r="A75" s="51"/>
      <c r="B75" s="48" t="s">
        <v>2076</v>
      </c>
      <c r="C75" s="47">
        <v>1.5</v>
      </c>
      <c r="D75" s="47"/>
      <c r="E75" s="47"/>
      <c r="F75" s="47"/>
      <c r="G75" s="20"/>
      <c r="H75" s="9"/>
    </row>
    <row r="76" spans="1:8" x14ac:dyDescent="0.2">
      <c r="A76" s="51"/>
      <c r="B76" s="48" t="s">
        <v>2084</v>
      </c>
      <c r="C76" s="47">
        <v>3</v>
      </c>
      <c r="D76" s="47"/>
      <c r="E76" s="47"/>
      <c r="F76" s="47"/>
      <c r="G76" s="20"/>
      <c r="H76" s="9"/>
    </row>
    <row r="77" spans="1:8" ht="13.5" thickBot="1" x14ac:dyDescent="0.25">
      <c r="A77" s="52"/>
      <c r="B77" s="49" t="s">
        <v>2078</v>
      </c>
      <c r="C77" s="46">
        <v>3</v>
      </c>
      <c r="D77" s="46"/>
      <c r="E77" s="46"/>
      <c r="F77" s="46"/>
      <c r="G77" s="19">
        <v>9</v>
      </c>
      <c r="H77" s="11"/>
    </row>
    <row r="78" spans="1:8" ht="13.5" thickBot="1" x14ac:dyDescent="0.25"/>
    <row r="79" spans="1:8" ht="13.5" thickBot="1" x14ac:dyDescent="0.25">
      <c r="A79" s="54">
        <v>5</v>
      </c>
      <c r="B79" s="240" t="str">
        <f>VLOOKUP(A79,ORÇAMENTO,3,FALSE)</f>
        <v>PAREDES/PAINEIS</v>
      </c>
      <c r="C79" s="240"/>
      <c r="D79" s="240"/>
      <c r="E79" s="240"/>
      <c r="F79" s="58"/>
      <c r="G79" s="55"/>
      <c r="H79" s="56"/>
    </row>
    <row r="80" spans="1:8" ht="13.5" thickBot="1" x14ac:dyDescent="0.25"/>
    <row r="81" spans="1:8" x14ac:dyDescent="0.2">
      <c r="A81" s="6" t="s">
        <v>1861</v>
      </c>
      <c r="B81" s="241" t="str">
        <f>ORÇAMENTO!C30</f>
        <v>ALVENARIA EM TIJOLO CERAMICO FURADO 9X9X19CM,1/2 VEZ (ESPESSURA 9 CM), ASSENTADO EM ARGAMASSA TRACO 1:4 (CIMENTO E AREIA MEDIA NAO PENEIRADA</v>
      </c>
      <c r="C81" s="241"/>
      <c r="D81" s="241"/>
      <c r="E81" s="241"/>
      <c r="F81" s="145"/>
      <c r="G81" s="18">
        <f>SUM(G83:G85)</f>
        <v>32.44</v>
      </c>
      <c r="H81" s="7" t="str">
        <f>VLOOKUP(A81,ORÇAMENTO,4,FALSE)</f>
        <v>M²</v>
      </c>
    </row>
    <row r="82" spans="1:8" x14ac:dyDescent="0.2">
      <c r="A82" s="51"/>
      <c r="B82" s="45" t="s">
        <v>20</v>
      </c>
      <c r="C82" s="45" t="s">
        <v>1810</v>
      </c>
      <c r="D82" s="45" t="s">
        <v>1802</v>
      </c>
      <c r="E82" s="45" t="s">
        <v>1811</v>
      </c>
      <c r="F82" s="45" t="s">
        <v>1812</v>
      </c>
      <c r="G82" s="8" t="s">
        <v>0</v>
      </c>
      <c r="H82" s="9"/>
    </row>
    <row r="83" spans="1:8" x14ac:dyDescent="0.2">
      <c r="A83" s="51"/>
      <c r="B83" s="48" t="s">
        <v>2047</v>
      </c>
      <c r="C83" s="47">
        <v>5.2</v>
      </c>
      <c r="D83" s="47"/>
      <c r="E83" s="47">
        <v>2.8</v>
      </c>
      <c r="F83" s="47">
        <v>1</v>
      </c>
      <c r="G83" s="20">
        <f>C83*E83*F83</f>
        <v>14.559999999999999</v>
      </c>
      <c r="H83" s="9"/>
    </row>
    <row r="84" spans="1:8" x14ac:dyDescent="0.2">
      <c r="A84" s="51"/>
      <c r="B84" s="48" t="s">
        <v>2052</v>
      </c>
      <c r="C84" s="47">
        <v>5.2</v>
      </c>
      <c r="D84" s="47"/>
      <c r="E84" s="47">
        <v>1.5</v>
      </c>
      <c r="F84" s="47">
        <v>1</v>
      </c>
      <c r="G84" s="20">
        <f t="shared" ref="G84:G85" si="2">C84*E84*F84</f>
        <v>7.8000000000000007</v>
      </c>
      <c r="H84" s="9"/>
    </row>
    <row r="85" spans="1:8" ht="13.5" thickBot="1" x14ac:dyDescent="0.25">
      <c r="A85" s="52"/>
      <c r="B85" s="49" t="s">
        <v>2048</v>
      </c>
      <c r="C85" s="46">
        <v>3.6</v>
      </c>
      <c r="D85" s="46"/>
      <c r="E85" s="46">
        <v>2.8</v>
      </c>
      <c r="F85" s="46">
        <v>1</v>
      </c>
      <c r="G85" s="19">
        <f t="shared" si="2"/>
        <v>10.08</v>
      </c>
      <c r="H85" s="11"/>
    </row>
    <row r="86" spans="1:8" ht="13.5" thickBot="1" x14ac:dyDescent="0.25">
      <c r="A86" s="51"/>
      <c r="B86" s="48"/>
      <c r="C86" s="47"/>
      <c r="D86" s="47"/>
      <c r="E86" s="47"/>
      <c r="F86" s="47"/>
      <c r="G86" s="20"/>
      <c r="H86" s="9"/>
    </row>
    <row r="87" spans="1:8" ht="13.5" thickBot="1" x14ac:dyDescent="0.25">
      <c r="A87" s="54">
        <v>6</v>
      </c>
      <c r="B87" s="240" t="str">
        <f>VLOOKUP(A87,ORÇAMENTO,3,FALSE)</f>
        <v>COBERTURA</v>
      </c>
      <c r="C87" s="240"/>
      <c r="D87" s="240"/>
      <c r="E87" s="240"/>
      <c r="F87" s="58"/>
      <c r="G87" s="55"/>
      <c r="H87" s="56"/>
    </row>
    <row r="88" spans="1:8" ht="13.5" thickBot="1" x14ac:dyDescent="0.25"/>
    <row r="89" spans="1:8" x14ac:dyDescent="0.2">
      <c r="A89" s="6" t="s">
        <v>30</v>
      </c>
      <c r="B89" s="241" t="str">
        <f>ORÇAMENTO!C32</f>
        <v>ESTRUTURA EM MADEIRA APARELHADA, PARA TELHA ONDULADA DE FIBROCIMENTO ALUMINIO OU PLASTICA, APOIADA EM LAJE OU PAREDE</v>
      </c>
      <c r="C89" s="241"/>
      <c r="D89" s="241"/>
      <c r="E89" s="241"/>
      <c r="F89" s="145"/>
      <c r="G89" s="18">
        <f>SUM(G91:G92)</f>
        <v>26.7</v>
      </c>
      <c r="H89" s="7" t="str">
        <f>VLOOKUP(A89,ORÇAMENTO,4,FALSE)</f>
        <v>M²</v>
      </c>
    </row>
    <row r="90" spans="1:8" x14ac:dyDescent="0.2">
      <c r="A90" s="51"/>
      <c r="B90" s="45" t="s">
        <v>20</v>
      </c>
      <c r="C90" s="45"/>
      <c r="D90" s="45"/>
      <c r="E90" s="45"/>
      <c r="F90" s="45"/>
      <c r="G90" s="8" t="s">
        <v>0</v>
      </c>
      <c r="H90" s="9"/>
    </row>
    <row r="91" spans="1:8" x14ac:dyDescent="0.2">
      <c r="A91" s="51"/>
      <c r="B91" s="48" t="s">
        <v>1848</v>
      </c>
      <c r="C91" s="47">
        <v>26.7</v>
      </c>
      <c r="D91" s="47"/>
      <c r="E91" s="47"/>
      <c r="F91" s="47"/>
      <c r="G91" s="20">
        <f>C91</f>
        <v>26.7</v>
      </c>
      <c r="H91" s="9"/>
    </row>
    <row r="92" spans="1:8" ht="13.5" thickBot="1" x14ac:dyDescent="0.25">
      <c r="A92" s="52"/>
      <c r="B92" s="49"/>
      <c r="C92" s="46"/>
      <c r="D92" s="46"/>
      <c r="E92" s="46"/>
      <c r="F92" s="46"/>
      <c r="G92" s="19">
        <f>C92*D92</f>
        <v>0</v>
      </c>
      <c r="H92" s="11"/>
    </row>
    <row r="93" spans="1:8" ht="21.75" customHeight="1" thickBot="1" x14ac:dyDescent="0.25"/>
    <row r="94" spans="1:8" x14ac:dyDescent="0.2">
      <c r="A94" s="6" t="s">
        <v>2005</v>
      </c>
      <c r="B94" s="241" t="str">
        <f>ORÇAMENTO!C33</f>
        <v>TELHAMENTO COM TELHA ONDULADA DE FIBROCIMENTO E = 6 MM, COM RECOBRIMENTO LATERAL DE 1 1/4 DE ONDA PARA TELHADO COM INCLINAÇÃO MÁXIMA DE 10°, COM ATÉ 2 ÁGUAS, INCLUSO IÇAMENTO. AF_06/2016</v>
      </c>
      <c r="C94" s="241"/>
      <c r="D94" s="241"/>
      <c r="E94" s="241"/>
      <c r="F94" s="145"/>
      <c r="G94" s="18">
        <f>G89</f>
        <v>26.7</v>
      </c>
      <c r="H94" s="7" t="s">
        <v>1823</v>
      </c>
    </row>
    <row r="95" spans="1:8" ht="13.5" thickBot="1" x14ac:dyDescent="0.25">
      <c r="A95" s="52"/>
      <c r="B95" s="64" t="s">
        <v>1848</v>
      </c>
      <c r="C95" s="64">
        <v>26.7</v>
      </c>
      <c r="D95" s="64"/>
      <c r="E95" s="146"/>
      <c r="F95" s="146"/>
      <c r="G95" s="65">
        <f>C95</f>
        <v>26.7</v>
      </c>
      <c r="H95" s="11"/>
    </row>
    <row r="96" spans="1:8" ht="13.5" thickBot="1" x14ac:dyDescent="0.25"/>
    <row r="97" spans="1:8" x14ac:dyDescent="0.2">
      <c r="A97" s="6" t="s">
        <v>2012</v>
      </c>
      <c r="B97" s="241" t="str">
        <f>ORÇAMENTO!C34</f>
        <v>CALHA EM CONCRETO SIMPLES, EM MEIA CANA DE CONCRETO, DIAMETRO 600 MM</v>
      </c>
      <c r="C97" s="241"/>
      <c r="D97" s="241"/>
      <c r="E97" s="241"/>
      <c r="F97" s="145"/>
      <c r="G97" s="18">
        <f>SUM(G99:G99)</f>
        <v>8.1300000000000008</v>
      </c>
      <c r="H97" s="7" t="s">
        <v>1824</v>
      </c>
    </row>
    <row r="98" spans="1:8" x14ac:dyDescent="0.2">
      <c r="A98" s="51"/>
      <c r="B98" s="45" t="s">
        <v>20</v>
      </c>
      <c r="C98" s="45" t="s">
        <v>1819</v>
      </c>
      <c r="D98" s="45"/>
      <c r="E98" s="45"/>
      <c r="F98" s="45"/>
      <c r="G98" s="8" t="s">
        <v>0</v>
      </c>
      <c r="H98" s="9"/>
    </row>
    <row r="99" spans="1:8" ht="13.5" thickBot="1" x14ac:dyDescent="0.25">
      <c r="A99" s="52"/>
      <c r="B99" s="49" t="s">
        <v>1945</v>
      </c>
      <c r="C99" s="46">
        <v>8.1300000000000008</v>
      </c>
      <c r="D99" s="46"/>
      <c r="E99" s="46"/>
      <c r="F99" s="46"/>
      <c r="G99" s="19">
        <f>C99</f>
        <v>8.1300000000000008</v>
      </c>
      <c r="H99" s="11"/>
    </row>
    <row r="100" spans="1:8" ht="13.5" thickBot="1" x14ac:dyDescent="0.25"/>
    <row r="101" spans="1:8" x14ac:dyDescent="0.2">
      <c r="A101" s="6" t="s">
        <v>1965</v>
      </c>
      <c r="B101" s="241" t="str">
        <f>ORÇAMENTO!C35</f>
        <v>RUFO EM CHAPA DE AÇO GALVANIZADO NÚMERO 24, CORTE DE 25 CM, INCLUSO TRANSPORTE VERTICAL. AF_06/2016</v>
      </c>
      <c r="C101" s="241"/>
      <c r="D101" s="241"/>
      <c r="E101" s="241"/>
      <c r="F101" s="145"/>
      <c r="G101" s="18">
        <f>SUM(G103:G104)</f>
        <v>8.1300000000000008</v>
      </c>
      <c r="H101" s="7" t="s">
        <v>1824</v>
      </c>
    </row>
    <row r="102" spans="1:8" x14ac:dyDescent="0.2">
      <c r="A102" s="51"/>
      <c r="B102" s="45" t="s">
        <v>20</v>
      </c>
      <c r="C102" s="45" t="s">
        <v>1819</v>
      </c>
      <c r="D102" s="45"/>
      <c r="E102" s="45"/>
      <c r="F102" s="45"/>
      <c r="G102" s="8" t="s">
        <v>0</v>
      </c>
      <c r="H102" s="9"/>
    </row>
    <row r="103" spans="1:8" ht="13.5" thickBot="1" x14ac:dyDescent="0.25">
      <c r="A103" s="52"/>
      <c r="B103" s="49"/>
      <c r="C103" s="46">
        <v>8.1300000000000008</v>
      </c>
      <c r="D103" s="46"/>
      <c r="E103" s="46"/>
      <c r="F103" s="46"/>
      <c r="G103" s="19">
        <f>C103</f>
        <v>8.1300000000000008</v>
      </c>
      <c r="H103" s="11"/>
    </row>
    <row r="104" spans="1:8" ht="13.5" thickBot="1" x14ac:dyDescent="0.25">
      <c r="A104" s="84"/>
      <c r="B104" s="49"/>
      <c r="C104" s="46"/>
      <c r="D104" s="46"/>
      <c r="E104" s="46"/>
      <c r="F104" s="46"/>
      <c r="G104" s="19">
        <f>C104</f>
        <v>0</v>
      </c>
      <c r="H104" s="85"/>
    </row>
    <row r="105" spans="1:8" x14ac:dyDescent="0.2">
      <c r="A105" s="6" t="s">
        <v>2013</v>
      </c>
      <c r="B105" s="241" t="str">
        <f>ORÇAMENTO!C36</f>
        <v>IMPERMEABILIZACAO DE SUPERFICIE COM MANTA ASFALTICA PROTEGIDA COM FILME DE ALUMINIO GOFRADO (DE ESPESSURA 0,8MM), INCLUSA APLICACAO DE EMULSAO ASFALTICA, E=3MM.</v>
      </c>
      <c r="C105" s="241"/>
      <c r="D105" s="241"/>
      <c r="E105" s="241"/>
      <c r="F105" s="145"/>
      <c r="G105" s="18">
        <f>SUM(G107:G108)</f>
        <v>6.76</v>
      </c>
      <c r="H105" s="7" t="s">
        <v>1823</v>
      </c>
    </row>
    <row r="106" spans="1:8" ht="25.5" x14ac:dyDescent="0.2">
      <c r="A106" s="51"/>
      <c r="B106" s="45" t="s">
        <v>20</v>
      </c>
      <c r="C106" s="45" t="s">
        <v>2053</v>
      </c>
      <c r="D106" s="45"/>
      <c r="E106" s="45"/>
      <c r="F106" s="45"/>
      <c r="G106" s="8" t="s">
        <v>0</v>
      </c>
      <c r="H106" s="9"/>
    </row>
    <row r="107" spans="1:8" ht="13.5" thickBot="1" x14ac:dyDescent="0.25">
      <c r="A107" s="52"/>
      <c r="B107" s="49" t="s">
        <v>2052</v>
      </c>
      <c r="C107" s="46">
        <v>6.76</v>
      </c>
      <c r="D107" s="46"/>
      <c r="E107" s="46"/>
      <c r="F107" s="46"/>
      <c r="G107" s="19">
        <f>C107</f>
        <v>6.76</v>
      </c>
      <c r="H107" s="11"/>
    </row>
    <row r="108" spans="1:8" ht="13.5" thickBot="1" x14ac:dyDescent="0.25">
      <c r="A108" s="84"/>
      <c r="B108" s="49"/>
      <c r="C108" s="46"/>
      <c r="D108" s="46"/>
      <c r="E108" s="46"/>
      <c r="F108" s="46"/>
      <c r="G108" s="19">
        <f>C108</f>
        <v>0</v>
      </c>
      <c r="H108" s="85"/>
    </row>
    <row r="109" spans="1:8" ht="13.5" thickBot="1" x14ac:dyDescent="0.25">
      <c r="A109" s="54">
        <v>7</v>
      </c>
      <c r="B109" s="240" t="str">
        <f>VLOOKUP(A109,ORÇAMENTO,3,FALSE)</f>
        <v>INSTALAÇÕES ELÉTRICAS</v>
      </c>
      <c r="C109" s="240"/>
      <c r="D109" s="240"/>
      <c r="E109" s="240"/>
      <c r="F109" s="58"/>
      <c r="G109" s="55"/>
      <c r="H109" s="56"/>
    </row>
    <row r="110" spans="1:8" ht="13.5" thickBot="1" x14ac:dyDescent="0.25"/>
    <row r="111" spans="1:8" x14ac:dyDescent="0.2">
      <c r="A111" s="6" t="s">
        <v>31</v>
      </c>
      <c r="B111" s="241" t="str">
        <f>ORÇAMENTO!C38</f>
        <v>CAIXA DE PASSAGEM PVC 3" OCTOGONAL</v>
      </c>
      <c r="C111" s="241"/>
      <c r="D111" s="241"/>
      <c r="E111" s="241"/>
      <c r="F111" s="145"/>
      <c r="G111" s="18">
        <f>SUM(G113:G113)</f>
        <v>6</v>
      </c>
      <c r="H111" s="7" t="s">
        <v>2019</v>
      </c>
    </row>
    <row r="112" spans="1:8" x14ac:dyDescent="0.2">
      <c r="A112" s="51"/>
      <c r="B112" s="45" t="s">
        <v>20</v>
      </c>
      <c r="C112" s="45" t="s">
        <v>42</v>
      </c>
      <c r="D112" s="45"/>
      <c r="E112" s="45"/>
      <c r="F112" s="45"/>
      <c r="G112" s="8" t="s">
        <v>0</v>
      </c>
      <c r="H112" s="9"/>
    </row>
    <row r="113" spans="1:8" ht="39" thickBot="1" x14ac:dyDescent="0.25">
      <c r="A113" s="52"/>
      <c r="B113" s="64" t="s">
        <v>1925</v>
      </c>
      <c r="C113" s="46">
        <v>6</v>
      </c>
      <c r="D113" s="46"/>
      <c r="E113" s="46"/>
      <c r="F113" s="46"/>
      <c r="G113" s="19">
        <f>C113</f>
        <v>6</v>
      </c>
      <c r="H113" s="11"/>
    </row>
    <row r="114" spans="1:8" ht="13.5" thickBot="1" x14ac:dyDescent="0.25"/>
    <row r="115" spans="1:8" x14ac:dyDescent="0.2">
      <c r="A115" s="6" t="s">
        <v>32</v>
      </c>
      <c r="B115" s="241" t="str">
        <f>ORÇAMENTO!C39</f>
        <v>CAIXA DE PASSAGEM PVC 4X2" - FORNECIMENTO E INSTALACAO</v>
      </c>
      <c r="C115" s="241"/>
      <c r="D115" s="241"/>
      <c r="E115" s="241"/>
      <c r="F115" s="145"/>
      <c r="G115" s="18">
        <f>SUM(G117:G117)</f>
        <v>13</v>
      </c>
      <c r="H115" s="7" t="s">
        <v>2019</v>
      </c>
    </row>
    <row r="116" spans="1:8" x14ac:dyDescent="0.2">
      <c r="A116" s="51"/>
      <c r="B116" s="45" t="s">
        <v>20</v>
      </c>
      <c r="C116" s="45" t="s">
        <v>42</v>
      </c>
      <c r="D116" s="45"/>
      <c r="E116" s="45"/>
      <c r="F116" s="45"/>
      <c r="G116" s="8" t="s">
        <v>0</v>
      </c>
      <c r="H116" s="9"/>
    </row>
    <row r="117" spans="1:8" ht="39" thickBot="1" x14ac:dyDescent="0.25">
      <c r="A117" s="52"/>
      <c r="B117" s="64" t="s">
        <v>1925</v>
      </c>
      <c r="C117" s="46">
        <v>13</v>
      </c>
      <c r="D117" s="46"/>
      <c r="E117" s="46"/>
      <c r="F117" s="46"/>
      <c r="G117" s="19">
        <f>C117</f>
        <v>13</v>
      </c>
      <c r="H117" s="11"/>
    </row>
    <row r="118" spans="1:8" ht="13.5" thickBot="1" x14ac:dyDescent="0.25"/>
    <row r="119" spans="1:8" x14ac:dyDescent="0.2">
      <c r="A119" s="6" t="s">
        <v>33</v>
      </c>
      <c r="B119" s="241" t="str">
        <f>ORÇAMENTO!C40</f>
        <v>LUMINARIA TIPO CALHA, DE SOBREPOR, COM REATOR DE PARTIDA RAPIDA E LAMPADA FLUORESCENTE 2X40W, COMPLETA, FORNECIMENTO E INSTALACAO</v>
      </c>
      <c r="C119" s="241"/>
      <c r="D119" s="241"/>
      <c r="E119" s="241"/>
      <c r="F119" s="145"/>
      <c r="G119" s="18">
        <f>SUM(G121:G121)</f>
        <v>6</v>
      </c>
      <c r="H119" s="7" t="s">
        <v>2019</v>
      </c>
    </row>
    <row r="120" spans="1:8" x14ac:dyDescent="0.2">
      <c r="A120" s="51"/>
      <c r="B120" s="45" t="s">
        <v>20</v>
      </c>
      <c r="C120" s="45" t="s">
        <v>42</v>
      </c>
      <c r="D120" s="45"/>
      <c r="E120" s="45"/>
      <c r="F120" s="45"/>
      <c r="G120" s="8" t="s">
        <v>0</v>
      </c>
      <c r="H120" s="9"/>
    </row>
    <row r="121" spans="1:8" ht="39" thickBot="1" x14ac:dyDescent="0.25">
      <c r="A121" s="52"/>
      <c r="B121" s="64" t="s">
        <v>1925</v>
      </c>
      <c r="C121" s="46">
        <v>6</v>
      </c>
      <c r="D121" s="46"/>
      <c r="E121" s="46"/>
      <c r="F121" s="46"/>
      <c r="G121" s="19">
        <f>C121</f>
        <v>6</v>
      </c>
      <c r="H121" s="11"/>
    </row>
    <row r="122" spans="1:8" ht="13.5" thickBot="1" x14ac:dyDescent="0.25"/>
    <row r="123" spans="1:8" x14ac:dyDescent="0.2">
      <c r="A123" s="6" t="s">
        <v>34</v>
      </c>
      <c r="B123" s="241" t="str">
        <f>ORÇAMENTO!C41</f>
        <v>INTERRUPTOR SIMPLES DE EMBUTIR 10A/250V 1 TECLA, COM PLACA - FORNECIMENTO E INSTALACAO</v>
      </c>
      <c r="C123" s="241"/>
      <c r="D123" s="241"/>
      <c r="E123" s="241"/>
      <c r="F123" s="145"/>
      <c r="G123" s="18">
        <f>SUM(G125:G126)</f>
        <v>4</v>
      </c>
      <c r="H123" s="7" t="s">
        <v>2019</v>
      </c>
    </row>
    <row r="124" spans="1:8" x14ac:dyDescent="0.2">
      <c r="A124" s="51"/>
      <c r="B124" s="45" t="s">
        <v>20</v>
      </c>
      <c r="C124" s="45" t="s">
        <v>42</v>
      </c>
      <c r="D124" s="45"/>
      <c r="E124" s="45"/>
      <c r="F124" s="45"/>
      <c r="G124" s="8" t="s">
        <v>0</v>
      </c>
      <c r="H124" s="9"/>
    </row>
    <row r="125" spans="1:8" ht="39" thickBot="1" x14ac:dyDescent="0.25">
      <c r="A125" s="52"/>
      <c r="B125" s="64" t="s">
        <v>1925</v>
      </c>
      <c r="C125" s="46">
        <v>4</v>
      </c>
      <c r="D125" s="46"/>
      <c r="E125" s="46"/>
      <c r="F125" s="46"/>
      <c r="G125" s="19">
        <f>C125</f>
        <v>4</v>
      </c>
      <c r="H125" s="11"/>
    </row>
    <row r="126" spans="1:8" ht="13.5" thickBot="1" x14ac:dyDescent="0.25">
      <c r="A126" s="63"/>
      <c r="B126" s="49"/>
      <c r="C126" s="46"/>
      <c r="D126" s="46"/>
      <c r="E126" s="46"/>
      <c r="F126" s="46"/>
      <c r="G126" s="19">
        <f>C126</f>
        <v>0</v>
      </c>
      <c r="H126" s="65"/>
    </row>
    <row r="127" spans="1:8" x14ac:dyDescent="0.2">
      <c r="A127" s="6" t="s">
        <v>1969</v>
      </c>
      <c r="B127" s="241" t="str">
        <f>ORÇAMENTO!C42</f>
        <v>TOMADA DE EMBUTIR 2P+T 10A/250V C/ PLACA - FORNECIMENTO E INSTALACAO</v>
      </c>
      <c r="C127" s="241"/>
      <c r="D127" s="241"/>
      <c r="E127" s="241"/>
      <c r="F127" s="145"/>
      <c r="G127" s="18">
        <f>SUM(G129:G130)</f>
        <v>11</v>
      </c>
      <c r="H127" s="7" t="s">
        <v>2019</v>
      </c>
    </row>
    <row r="128" spans="1:8" x14ac:dyDescent="0.2">
      <c r="A128" s="51"/>
      <c r="B128" s="45" t="s">
        <v>20</v>
      </c>
      <c r="C128" s="45" t="s">
        <v>42</v>
      </c>
      <c r="D128" s="45"/>
      <c r="E128" s="45"/>
      <c r="F128" s="45"/>
      <c r="G128" s="8" t="s">
        <v>0</v>
      </c>
      <c r="H128" s="9"/>
    </row>
    <row r="129" spans="1:8" ht="39" thickBot="1" x14ac:dyDescent="0.25">
      <c r="A129" s="52"/>
      <c r="B129" s="64" t="s">
        <v>1925</v>
      </c>
      <c r="C129" s="46">
        <v>11</v>
      </c>
      <c r="D129" s="46"/>
      <c r="E129" s="46"/>
      <c r="F129" s="46"/>
      <c r="G129" s="19">
        <f>C129</f>
        <v>11</v>
      </c>
      <c r="H129" s="11"/>
    </row>
    <row r="130" spans="1:8" ht="13.5" thickBot="1" x14ac:dyDescent="0.25">
      <c r="A130" s="63"/>
      <c r="B130" s="49"/>
      <c r="C130" s="46"/>
      <c r="D130" s="46"/>
      <c r="E130" s="46"/>
      <c r="F130" s="46"/>
      <c r="G130" s="19">
        <f>C130</f>
        <v>0</v>
      </c>
      <c r="H130" s="65"/>
    </row>
    <row r="131" spans="1:8" x14ac:dyDescent="0.2">
      <c r="A131" s="6" t="s">
        <v>2014</v>
      </c>
      <c r="B131" s="241" t="str">
        <f>ORÇAMENTO!C43</f>
        <v>QUADRO DE DISTRIBUICAO DE ENERGIA P/ 6 DISJUNTORES TERMOMAGNETICOS MONOPOLARES SEM BARRAMENTO, DE EMBUTIR, EM CHAPA METALICA - FORNECIMENTO E INSTALACAO</v>
      </c>
      <c r="C131" s="241"/>
      <c r="D131" s="241"/>
      <c r="E131" s="241"/>
      <c r="F131" s="145"/>
      <c r="G131" s="18">
        <f>SUM(G133:G134)</f>
        <v>1</v>
      </c>
      <c r="H131" s="7" t="s">
        <v>2019</v>
      </c>
    </row>
    <row r="132" spans="1:8" x14ac:dyDescent="0.2">
      <c r="A132" s="51"/>
      <c r="B132" s="45" t="s">
        <v>20</v>
      </c>
      <c r="C132" s="45" t="s">
        <v>42</v>
      </c>
      <c r="D132" s="45"/>
      <c r="E132" s="45"/>
      <c r="F132" s="45"/>
      <c r="G132" s="8" t="s">
        <v>0</v>
      </c>
      <c r="H132" s="9"/>
    </row>
    <row r="133" spans="1:8" ht="39" thickBot="1" x14ac:dyDescent="0.25">
      <c r="A133" s="52"/>
      <c r="B133" s="64" t="s">
        <v>1925</v>
      </c>
      <c r="C133" s="46">
        <v>1</v>
      </c>
      <c r="D133" s="46"/>
      <c r="E133" s="46"/>
      <c r="F133" s="46"/>
      <c r="G133" s="19">
        <f>C133</f>
        <v>1</v>
      </c>
      <c r="H133" s="11"/>
    </row>
    <row r="134" spans="1:8" ht="13.5" thickBot="1" x14ac:dyDescent="0.25">
      <c r="A134" s="63"/>
      <c r="B134" s="49"/>
      <c r="C134" s="46"/>
      <c r="D134" s="46"/>
      <c r="E134" s="46"/>
      <c r="F134" s="46"/>
      <c r="G134" s="19">
        <f>C134</f>
        <v>0</v>
      </c>
      <c r="H134" s="65"/>
    </row>
    <row r="135" spans="1:8" x14ac:dyDescent="0.2">
      <c r="A135" s="6" t="s">
        <v>2015</v>
      </c>
      <c r="B135" s="241" t="str">
        <f>ORÇAMENTO!C44</f>
        <v>DISJUNTOR TERMOMAGNETICO MONOPOLAR PADRAO NEMA (AMERICANO) 10 A 30A 240V, FORNECIMENTO E INSTALACAO</v>
      </c>
      <c r="C135" s="241"/>
      <c r="D135" s="241"/>
      <c r="E135" s="241"/>
      <c r="F135" s="145"/>
      <c r="G135" s="18">
        <f>SUM(G136:G136)</f>
        <v>4</v>
      </c>
      <c r="H135" s="7" t="s">
        <v>2019</v>
      </c>
    </row>
    <row r="136" spans="1:8" ht="39" thickBot="1" x14ac:dyDescent="0.25">
      <c r="A136" s="51"/>
      <c r="B136" s="128" t="s">
        <v>1925</v>
      </c>
      <c r="C136" s="47">
        <v>4</v>
      </c>
      <c r="D136" s="47"/>
      <c r="E136" s="47"/>
      <c r="F136" s="47"/>
      <c r="G136" s="20">
        <f>C136</f>
        <v>4</v>
      </c>
      <c r="H136" s="9"/>
    </row>
    <row r="137" spans="1:8" x14ac:dyDescent="0.2">
      <c r="A137" s="6" t="s">
        <v>2016</v>
      </c>
      <c r="B137" s="241" t="str">
        <f>ORÇAMENTO!C45</f>
        <v>ELETRODUTO DE PVC RIGIDO ROSCAVEL DN 25MM (1 1/4") INCL CONEXOES, FORNECIMENTO E INSTALACAO</v>
      </c>
      <c r="C137" s="241"/>
      <c r="D137" s="241"/>
      <c r="E137" s="241"/>
      <c r="F137" s="145"/>
      <c r="G137" s="18">
        <f>SUM(G139:G139)</f>
        <v>55</v>
      </c>
      <c r="H137" s="7" t="s">
        <v>1824</v>
      </c>
    </row>
    <row r="138" spans="1:8" x14ac:dyDescent="0.2">
      <c r="A138" s="51"/>
      <c r="B138" s="45" t="s">
        <v>20</v>
      </c>
      <c r="C138" s="45" t="s">
        <v>42</v>
      </c>
      <c r="D138" s="45"/>
      <c r="E138" s="45"/>
      <c r="F138" s="45"/>
      <c r="G138" s="8" t="s">
        <v>0</v>
      </c>
      <c r="H138" s="9"/>
    </row>
    <row r="139" spans="1:8" ht="39" thickBot="1" x14ac:dyDescent="0.25">
      <c r="A139" s="52"/>
      <c r="B139" s="64" t="s">
        <v>1925</v>
      </c>
      <c r="C139" s="46">
        <v>55</v>
      </c>
      <c r="D139" s="46"/>
      <c r="E139" s="46"/>
      <c r="F139" s="46"/>
      <c r="G139" s="19">
        <f>C139</f>
        <v>55</v>
      </c>
      <c r="H139" s="11"/>
    </row>
    <row r="140" spans="1:8" ht="13.5" thickBot="1" x14ac:dyDescent="0.25"/>
    <row r="141" spans="1:8" x14ac:dyDescent="0.2">
      <c r="A141" s="6" t="s">
        <v>2017</v>
      </c>
      <c r="B141" s="241" t="str">
        <f>ORÇAMENTO!C46</f>
        <v>CABO DE COBRE ISOLAMENTO TERMOPLASTICO 0,6/1KV 2,5MM2 ANTI-CHAMA - FORNECIMENTO E INSTALACAO</v>
      </c>
      <c r="C141" s="241"/>
      <c r="D141" s="241"/>
      <c r="E141" s="241"/>
      <c r="F141" s="145"/>
      <c r="G141" s="18">
        <f>SUM(G143:G144)</f>
        <v>100</v>
      </c>
      <c r="H141" s="7" t="s">
        <v>1824</v>
      </c>
    </row>
    <row r="142" spans="1:8" x14ac:dyDescent="0.2">
      <c r="A142" s="51"/>
      <c r="B142" s="45" t="s">
        <v>20</v>
      </c>
      <c r="C142" s="45" t="s">
        <v>42</v>
      </c>
      <c r="D142" s="45"/>
      <c r="E142" s="45"/>
      <c r="F142" s="45"/>
      <c r="G142" s="8" t="s">
        <v>0</v>
      </c>
      <c r="H142" s="9"/>
    </row>
    <row r="143" spans="1:8" ht="39" thickBot="1" x14ac:dyDescent="0.25">
      <c r="A143" s="52"/>
      <c r="B143" s="64" t="s">
        <v>1925</v>
      </c>
      <c r="C143" s="46">
        <v>100</v>
      </c>
      <c r="D143" s="83"/>
      <c r="E143" s="83"/>
      <c r="F143" s="83"/>
      <c r="G143" s="19">
        <f>C143</f>
        <v>100</v>
      </c>
      <c r="H143" s="11"/>
    </row>
    <row r="144" spans="1:8" ht="13.5" thickBot="1" x14ac:dyDescent="0.25">
      <c r="A144" s="63"/>
      <c r="B144" s="49"/>
      <c r="C144" s="46"/>
      <c r="D144" s="46"/>
      <c r="E144" s="46"/>
      <c r="F144" s="46"/>
      <c r="G144" s="19">
        <f>C144</f>
        <v>0</v>
      </c>
      <c r="H144" s="65"/>
    </row>
    <row r="145" spans="1:12" x14ac:dyDescent="0.2">
      <c r="A145" s="6" t="s">
        <v>2018</v>
      </c>
      <c r="B145" s="241" t="str">
        <f>ORÇAMENTO!C47</f>
        <v>CABO DE COBRE ISOLAMENTO TERMOPLASTICO 0,6/1KV 6MM2 ANTI-CHAMA - FORNECIMENTO E INSTALACAO</v>
      </c>
      <c r="C145" s="241"/>
      <c r="D145" s="241"/>
      <c r="E145" s="241"/>
      <c r="F145" s="145"/>
      <c r="G145" s="18">
        <f>SUM(G147:G148)</f>
        <v>30</v>
      </c>
      <c r="H145" s="7" t="s">
        <v>1824</v>
      </c>
    </row>
    <row r="146" spans="1:12" x14ac:dyDescent="0.2">
      <c r="A146" s="51"/>
      <c r="B146" s="45" t="s">
        <v>20</v>
      </c>
      <c r="C146" s="45" t="s">
        <v>42</v>
      </c>
      <c r="D146" s="45"/>
      <c r="E146" s="45"/>
      <c r="F146" s="45"/>
      <c r="G146" s="8" t="s">
        <v>0</v>
      </c>
      <c r="H146" s="9"/>
    </row>
    <row r="147" spans="1:12" ht="39" thickBot="1" x14ac:dyDescent="0.25">
      <c r="A147" s="52"/>
      <c r="B147" s="64" t="s">
        <v>1925</v>
      </c>
      <c r="C147" s="46">
        <v>30</v>
      </c>
      <c r="D147" s="46"/>
      <c r="E147" s="46"/>
      <c r="F147" s="46"/>
      <c r="G147" s="19">
        <f>C147</f>
        <v>30</v>
      </c>
      <c r="H147" s="11"/>
    </row>
    <row r="148" spans="1:12" ht="27.75" customHeight="1" thickBot="1" x14ac:dyDescent="0.25">
      <c r="A148" s="63"/>
      <c r="B148" s="49"/>
      <c r="C148" s="46"/>
      <c r="D148" s="46"/>
      <c r="E148" s="46"/>
      <c r="F148" s="46"/>
      <c r="G148" s="19">
        <f>C148</f>
        <v>0</v>
      </c>
      <c r="H148" s="65"/>
    </row>
    <row r="149" spans="1:12" ht="13.5" thickBot="1" x14ac:dyDescent="0.25">
      <c r="A149" s="54">
        <v>8</v>
      </c>
      <c r="B149" s="240" t="str">
        <f>VLOOKUP(A149,ORÇAMENTO,3,FALSE)</f>
        <v>INSTALAÇÕES HIDROSSANITÁRIAS</v>
      </c>
      <c r="C149" s="240"/>
      <c r="D149" s="240"/>
      <c r="E149" s="240"/>
      <c r="F149" s="58"/>
      <c r="G149" s="55"/>
      <c r="H149" s="56"/>
      <c r="L149" s="57"/>
    </row>
    <row r="150" spans="1:12" ht="27" customHeight="1" thickBot="1" x14ac:dyDescent="0.25">
      <c r="L150" s="57"/>
    </row>
    <row r="151" spans="1:12" x14ac:dyDescent="0.2">
      <c r="A151" s="6" t="s">
        <v>35</v>
      </c>
      <c r="B151" s="241" t="str">
        <f>ORÇAMENTO!C49</f>
        <v>TUBO, PVC, SOLDÁVEL, DN 25MM, INSTALADO EM RAMAL OU SUB-RAMAL DE ÁGUA FORNECIMENTO E INSTALAÇÃO . AF_12/2014_P</v>
      </c>
      <c r="C151" s="241"/>
      <c r="D151" s="241"/>
      <c r="E151" s="241"/>
      <c r="F151" s="145"/>
      <c r="G151" s="18">
        <f>SUM(G153:G154)</f>
        <v>24</v>
      </c>
      <c r="H151" s="7" t="str">
        <f>VLOOKUP(A151,ORÇAMENTO,4,FALSE)</f>
        <v>M</v>
      </c>
    </row>
    <row r="152" spans="1:12" x14ac:dyDescent="0.2">
      <c r="A152" s="51"/>
      <c r="B152" s="45" t="s">
        <v>20</v>
      </c>
      <c r="C152" s="45" t="s">
        <v>42</v>
      </c>
      <c r="D152" s="45"/>
      <c r="E152" s="45"/>
      <c r="F152" s="45"/>
      <c r="G152" s="8" t="s">
        <v>0</v>
      </c>
      <c r="H152" s="9"/>
    </row>
    <row r="153" spans="1:12" ht="39" thickBot="1" x14ac:dyDescent="0.25">
      <c r="A153" s="52"/>
      <c r="B153" s="64" t="s">
        <v>1925</v>
      </c>
      <c r="C153" s="46">
        <v>24</v>
      </c>
      <c r="D153" s="46"/>
      <c r="E153" s="46"/>
      <c r="F153" s="46"/>
      <c r="G153" s="19">
        <f>C153</f>
        <v>24</v>
      </c>
      <c r="H153" s="11"/>
    </row>
    <row r="154" spans="1:12" ht="13.5" thickBot="1" x14ac:dyDescent="0.25">
      <c r="A154" s="52"/>
      <c r="B154" s="49"/>
      <c r="C154" s="46"/>
      <c r="D154" s="46"/>
      <c r="E154" s="46"/>
      <c r="F154" s="46"/>
      <c r="G154" s="19">
        <f>C154</f>
        <v>0</v>
      </c>
      <c r="H154" s="85"/>
    </row>
    <row r="155" spans="1:12" x14ac:dyDescent="0.2">
      <c r="A155" s="6" t="s">
        <v>36</v>
      </c>
      <c r="B155" s="241" t="str">
        <f>ORÇAMENTO!C50</f>
        <v>JOELHO 90 GRAUS, PVC, SOLDÁVEL, DN 25MM, INSTALADO EM RAMAL OU SUB-RAM UN CR 4,14 AL DE ÁGUA FORNECIMENTO E INSTALAÇÃO . AF_12/2014_P</v>
      </c>
      <c r="C155" s="241"/>
      <c r="D155" s="241"/>
      <c r="E155" s="241"/>
      <c r="F155" s="145"/>
      <c r="G155" s="18">
        <f>SUM(G157:G158)</f>
        <v>12</v>
      </c>
      <c r="H155" s="7" t="str">
        <f>VLOOKUP(A155,ORÇAMENTO,4,FALSE)</f>
        <v xml:space="preserve">UN    </v>
      </c>
    </row>
    <row r="156" spans="1:12" x14ac:dyDescent="0.2">
      <c r="A156" s="51"/>
      <c r="B156" s="45" t="s">
        <v>20</v>
      </c>
      <c r="C156" s="45" t="s">
        <v>42</v>
      </c>
      <c r="D156" s="45"/>
      <c r="E156" s="45"/>
      <c r="F156" s="45"/>
      <c r="G156" s="8" t="s">
        <v>0</v>
      </c>
      <c r="H156" s="9"/>
    </row>
    <row r="157" spans="1:12" ht="30" customHeight="1" thickBot="1" x14ac:dyDescent="0.25">
      <c r="A157" s="52"/>
      <c r="B157" s="64" t="s">
        <v>1925</v>
      </c>
      <c r="C157" s="46">
        <v>12</v>
      </c>
      <c r="D157" s="46"/>
      <c r="E157" s="46"/>
      <c r="F157" s="46"/>
      <c r="G157" s="19">
        <f>C157</f>
        <v>12</v>
      </c>
      <c r="H157" s="11"/>
    </row>
    <row r="158" spans="1:12" ht="13.5" thickBot="1" x14ac:dyDescent="0.25">
      <c r="A158" s="84"/>
      <c r="B158" s="49"/>
      <c r="C158" s="46"/>
      <c r="D158" s="46"/>
      <c r="E158" s="46"/>
      <c r="F158" s="46"/>
      <c r="G158" s="19">
        <f>C158</f>
        <v>0</v>
      </c>
      <c r="H158" s="65"/>
    </row>
    <row r="159" spans="1:12" x14ac:dyDescent="0.2">
      <c r="A159" s="6" t="s">
        <v>37</v>
      </c>
      <c r="B159" s="241" t="str">
        <f>ORÇAMENTO!C51</f>
        <v>JOELHO REDUCAO 90G PVC SOLD C/ BUCHA DE LATAO 25MM X 1/2"</v>
      </c>
      <c r="C159" s="241"/>
      <c r="D159" s="241"/>
      <c r="E159" s="241"/>
      <c r="F159" s="145"/>
      <c r="G159" s="18">
        <f>SUM(G161:G162)</f>
        <v>5</v>
      </c>
      <c r="H159" s="7" t="str">
        <f>VLOOKUP(A159,ORÇAMENTO,4,FALSE)</f>
        <v xml:space="preserve">UN    </v>
      </c>
    </row>
    <row r="160" spans="1:12" ht="24.75" customHeight="1" x14ac:dyDescent="0.2">
      <c r="A160" s="51"/>
      <c r="B160" s="45" t="s">
        <v>20</v>
      </c>
      <c r="C160" s="45" t="s">
        <v>42</v>
      </c>
      <c r="D160" s="45"/>
      <c r="E160" s="45"/>
      <c r="F160" s="45"/>
      <c r="G160" s="8" t="s">
        <v>0</v>
      </c>
      <c r="H160" s="9"/>
    </row>
    <row r="161" spans="1:10" ht="39" thickBot="1" x14ac:dyDescent="0.25">
      <c r="A161" s="52"/>
      <c r="B161" s="64" t="s">
        <v>1925</v>
      </c>
      <c r="C161" s="46">
        <v>5</v>
      </c>
      <c r="D161" s="46"/>
      <c r="E161" s="46"/>
      <c r="F161" s="46"/>
      <c r="G161" s="19">
        <f>C161</f>
        <v>5</v>
      </c>
      <c r="H161" s="11"/>
    </row>
    <row r="162" spans="1:10" ht="13.5" thickBot="1" x14ac:dyDescent="0.25">
      <c r="A162" s="84"/>
      <c r="B162" s="49"/>
      <c r="C162" s="46"/>
      <c r="D162" s="46"/>
      <c r="E162" s="46"/>
      <c r="F162" s="46"/>
      <c r="G162" s="19">
        <f>C162</f>
        <v>0</v>
      </c>
      <c r="H162" s="65"/>
    </row>
    <row r="163" spans="1:10" x14ac:dyDescent="0.2">
      <c r="A163" s="6" t="s">
        <v>1862</v>
      </c>
      <c r="B163" s="241" t="str">
        <f>ORÇAMENTO!C52</f>
        <v>TE PVC SOLD 90G P/ AGUA FRIA PREDIAL 25MM</v>
      </c>
      <c r="C163" s="241"/>
      <c r="D163" s="241"/>
      <c r="E163" s="241"/>
      <c r="F163" s="145"/>
      <c r="G163" s="18">
        <f>SUM(G165:G166)</f>
        <v>4</v>
      </c>
      <c r="H163" s="7" t="str">
        <f>VLOOKUP(A163,ORÇAMENTO,4,FALSE)</f>
        <v xml:space="preserve">UN    </v>
      </c>
    </row>
    <row r="164" spans="1:10" x14ac:dyDescent="0.2">
      <c r="A164" s="51"/>
      <c r="B164" s="45" t="s">
        <v>20</v>
      </c>
      <c r="C164" s="45" t="s">
        <v>42</v>
      </c>
      <c r="D164" s="45"/>
      <c r="E164" s="45"/>
      <c r="F164" s="45"/>
      <c r="G164" s="8" t="s">
        <v>0</v>
      </c>
      <c r="H164" s="9"/>
    </row>
    <row r="165" spans="1:10" ht="39" thickBot="1" x14ac:dyDescent="0.25">
      <c r="A165" s="52"/>
      <c r="B165" s="64" t="s">
        <v>1925</v>
      </c>
      <c r="C165" s="46">
        <v>4</v>
      </c>
      <c r="D165" s="46"/>
      <c r="E165" s="46"/>
      <c r="F165" s="46"/>
      <c r="G165" s="19">
        <f>C165</f>
        <v>4</v>
      </c>
      <c r="H165" s="11"/>
    </row>
    <row r="166" spans="1:10" ht="13.5" thickBot="1" x14ac:dyDescent="0.25">
      <c r="A166" s="84"/>
      <c r="B166" s="49"/>
      <c r="C166" s="46"/>
      <c r="D166" s="46"/>
      <c r="E166" s="46"/>
      <c r="F166" s="46"/>
      <c r="G166" s="19">
        <f>C166</f>
        <v>0</v>
      </c>
      <c r="H166" s="65"/>
    </row>
    <row r="167" spans="1:10" x14ac:dyDescent="0.2">
      <c r="A167" s="6" t="s">
        <v>1863</v>
      </c>
      <c r="B167" s="241" t="str">
        <f>ORÇAMENTO!C53</f>
        <v>REGISTRO GAVETA BRUTO EM LATAO FORJADO, BITOLA 1 1/4 " (REF 1509)</v>
      </c>
      <c r="C167" s="241"/>
      <c r="D167" s="241"/>
      <c r="E167" s="241"/>
      <c r="F167" s="145"/>
      <c r="G167" s="18">
        <f>SUM(G169:G170)</f>
        <v>2</v>
      </c>
      <c r="H167" s="7" t="str">
        <f>VLOOKUP(A167,ORÇAMENTO,4,FALSE)</f>
        <v xml:space="preserve">UN    </v>
      </c>
    </row>
    <row r="168" spans="1:10" x14ac:dyDescent="0.2">
      <c r="A168" s="51"/>
      <c r="B168" s="45" t="s">
        <v>20</v>
      </c>
      <c r="C168" s="45" t="s">
        <v>42</v>
      </c>
      <c r="D168" s="45"/>
      <c r="E168" s="45"/>
      <c r="F168" s="45"/>
      <c r="G168" s="8" t="s">
        <v>0</v>
      </c>
      <c r="H168" s="9"/>
    </row>
    <row r="169" spans="1:10" ht="27" customHeight="1" thickBot="1" x14ac:dyDescent="0.25">
      <c r="A169" s="52"/>
      <c r="B169" s="64" t="s">
        <v>1925</v>
      </c>
      <c r="C169" s="46">
        <v>2</v>
      </c>
      <c r="D169" s="46"/>
      <c r="E169" s="46"/>
      <c r="F169" s="46"/>
      <c r="G169" s="19">
        <f>C169</f>
        <v>2</v>
      </c>
      <c r="H169" s="11"/>
    </row>
    <row r="170" spans="1:10" ht="13.5" thickBot="1" x14ac:dyDescent="0.25">
      <c r="A170" s="63"/>
      <c r="B170" s="49"/>
      <c r="C170" s="46"/>
      <c r="D170" s="46"/>
      <c r="E170" s="46"/>
      <c r="F170" s="46"/>
      <c r="G170" s="19">
        <f>C170</f>
        <v>0</v>
      </c>
      <c r="H170" s="65"/>
      <c r="I170" s="86"/>
    </row>
    <row r="171" spans="1:10" x14ac:dyDescent="0.2">
      <c r="A171" s="6" t="s">
        <v>1864</v>
      </c>
      <c r="B171" s="241" t="str">
        <f>ORÇAMENTO!C54</f>
        <v>RALO SECO DE PVC 100X100MM SIMPLES - FORNECIMENTO E INSTALACAO</v>
      </c>
      <c r="C171" s="241"/>
      <c r="D171" s="241"/>
      <c r="E171" s="241"/>
      <c r="F171" s="145"/>
      <c r="G171" s="18">
        <f>SUM(G173:G174)</f>
        <v>2</v>
      </c>
      <c r="H171" s="7" t="str">
        <f>VLOOKUP(A171,ORÇAMENTO,4,FALSE)</f>
        <v xml:space="preserve">UN    </v>
      </c>
    </row>
    <row r="172" spans="1:10" x14ac:dyDescent="0.2">
      <c r="A172" s="51"/>
      <c r="B172" s="45" t="s">
        <v>20</v>
      </c>
      <c r="C172" s="45" t="s">
        <v>42</v>
      </c>
      <c r="D172" s="45"/>
      <c r="E172" s="45"/>
      <c r="F172" s="45"/>
      <c r="G172" s="8" t="s">
        <v>0</v>
      </c>
      <c r="H172" s="9"/>
    </row>
    <row r="173" spans="1:10" ht="39" thickBot="1" x14ac:dyDescent="0.25">
      <c r="A173" s="52"/>
      <c r="B173" s="64" t="s">
        <v>1925</v>
      </c>
      <c r="C173" s="46">
        <v>2</v>
      </c>
      <c r="D173" s="46"/>
      <c r="E173" s="46"/>
      <c r="F173" s="46"/>
      <c r="G173" s="19">
        <f>C173</f>
        <v>2</v>
      </c>
      <c r="H173" s="11"/>
      <c r="J173" s="2">
        <f>I173*3</f>
        <v>0</v>
      </c>
    </row>
    <row r="174" spans="1:10" ht="13.5" thickBot="1" x14ac:dyDescent="0.25">
      <c r="A174" s="84"/>
      <c r="B174" s="49"/>
      <c r="C174" s="46"/>
      <c r="D174" s="46"/>
      <c r="E174" s="46"/>
      <c r="F174" s="46"/>
      <c r="G174" s="19">
        <f>C174</f>
        <v>0</v>
      </c>
      <c r="H174" s="65"/>
    </row>
    <row r="175" spans="1:10" ht="42.75" customHeight="1" x14ac:dyDescent="0.2">
      <c r="A175" s="6" t="s">
        <v>1794</v>
      </c>
      <c r="B175" s="241" t="str">
        <f>ORÇAMENTO!C55</f>
        <v>JOELHO PVC SERIE R P/ ESG PREDIAL 45G DN 50MM</v>
      </c>
      <c r="C175" s="241"/>
      <c r="D175" s="241"/>
      <c r="E175" s="241"/>
      <c r="F175" s="145"/>
      <c r="G175" s="18">
        <f>SUM(G177:G178)</f>
        <v>6</v>
      </c>
      <c r="H175" s="7" t="str">
        <f>VLOOKUP(A175,ORÇAMENTO,4,FALSE)</f>
        <v xml:space="preserve">UN    </v>
      </c>
    </row>
    <row r="176" spans="1:10" x14ac:dyDescent="0.2">
      <c r="A176" s="51"/>
      <c r="B176" s="45" t="s">
        <v>20</v>
      </c>
      <c r="C176" s="45" t="s">
        <v>42</v>
      </c>
      <c r="D176" s="45"/>
      <c r="E176" s="45"/>
      <c r="F176" s="45"/>
      <c r="G176" s="8" t="s">
        <v>0</v>
      </c>
      <c r="H176" s="9"/>
    </row>
    <row r="177" spans="1:8" ht="39" thickBot="1" x14ac:dyDescent="0.25">
      <c r="A177" s="52"/>
      <c r="B177" s="64" t="s">
        <v>1925</v>
      </c>
      <c r="C177" s="46">
        <v>6</v>
      </c>
      <c r="D177" s="46"/>
      <c r="E177" s="46"/>
      <c r="F177" s="46"/>
      <c r="G177" s="19">
        <f>C177</f>
        <v>6</v>
      </c>
      <c r="H177" s="11"/>
    </row>
    <row r="178" spans="1:8" ht="13.5" thickBot="1" x14ac:dyDescent="0.25">
      <c r="A178" s="84"/>
      <c r="B178" s="49"/>
      <c r="C178" s="46"/>
      <c r="D178" s="46"/>
      <c r="E178" s="46"/>
      <c r="F178" s="46"/>
      <c r="G178" s="19">
        <f>C178</f>
        <v>0</v>
      </c>
      <c r="H178" s="65"/>
    </row>
    <row r="179" spans="1:8" x14ac:dyDescent="0.2">
      <c r="A179" s="6" t="s">
        <v>1865</v>
      </c>
      <c r="B179" s="241" t="str">
        <f>ORÇAMENTO!C56</f>
        <v>JOELHO PVC SERIE R P/ ESG PREDIAL 90G DN 50MM</v>
      </c>
      <c r="C179" s="241"/>
      <c r="D179" s="241"/>
      <c r="E179" s="241"/>
      <c r="F179" s="145"/>
      <c r="G179" s="18">
        <f>SUM(G181:G182)</f>
        <v>12</v>
      </c>
      <c r="H179" s="7" t="s">
        <v>2020</v>
      </c>
    </row>
    <row r="180" spans="1:8" x14ac:dyDescent="0.2">
      <c r="A180" s="51"/>
      <c r="B180" s="45" t="s">
        <v>20</v>
      </c>
      <c r="C180" s="45" t="s">
        <v>42</v>
      </c>
      <c r="D180" s="45"/>
      <c r="E180" s="45"/>
      <c r="F180" s="45"/>
      <c r="G180" s="8" t="s">
        <v>0</v>
      </c>
      <c r="H180" s="9"/>
    </row>
    <row r="181" spans="1:8" ht="39" thickBot="1" x14ac:dyDescent="0.25">
      <c r="A181" s="52"/>
      <c r="B181" s="64" t="s">
        <v>1925</v>
      </c>
      <c r="C181" s="46">
        <v>12</v>
      </c>
      <c r="D181" s="46"/>
      <c r="E181" s="46"/>
      <c r="F181" s="46"/>
      <c r="G181" s="19">
        <f>C181</f>
        <v>12</v>
      </c>
      <c r="H181" s="11"/>
    </row>
    <row r="182" spans="1:8" ht="13.5" thickBot="1" x14ac:dyDescent="0.25">
      <c r="A182" s="84"/>
      <c r="B182" s="49"/>
      <c r="C182" s="46"/>
      <c r="D182" s="46"/>
      <c r="E182" s="46"/>
      <c r="F182" s="46"/>
      <c r="G182" s="19">
        <f>C182</f>
        <v>0</v>
      </c>
      <c r="H182" s="65"/>
    </row>
    <row r="183" spans="1:8" x14ac:dyDescent="0.2">
      <c r="A183" s="6" t="s">
        <v>1795</v>
      </c>
      <c r="B183" s="241" t="str">
        <f>ORÇAMENTO!C57</f>
        <v>LUVA SIMPLES PVC P/ ESG PREDIAL DN 100MM</v>
      </c>
      <c r="C183" s="241"/>
      <c r="D183" s="241"/>
      <c r="E183" s="241"/>
      <c r="F183" s="192"/>
      <c r="G183" s="18">
        <f>SUM(G185:G185)</f>
        <v>5</v>
      </c>
      <c r="H183" s="7" t="s">
        <v>2020</v>
      </c>
    </row>
    <row r="184" spans="1:8" x14ac:dyDescent="0.2">
      <c r="A184" s="51"/>
      <c r="B184" s="45" t="s">
        <v>20</v>
      </c>
      <c r="C184" s="45" t="s">
        <v>42</v>
      </c>
      <c r="D184" s="45"/>
      <c r="E184" s="45"/>
      <c r="F184" s="45"/>
      <c r="G184" s="8" t="s">
        <v>0</v>
      </c>
      <c r="H184" s="9"/>
    </row>
    <row r="185" spans="1:8" ht="39" thickBot="1" x14ac:dyDescent="0.25">
      <c r="A185" s="52"/>
      <c r="B185" s="64" t="s">
        <v>1925</v>
      </c>
      <c r="C185" s="46">
        <v>5</v>
      </c>
      <c r="D185" s="46"/>
      <c r="E185" s="46"/>
      <c r="F185" s="46"/>
      <c r="G185" s="19">
        <f>C185</f>
        <v>5</v>
      </c>
      <c r="H185" s="11"/>
    </row>
    <row r="186" spans="1:8" ht="13.5" thickBot="1" x14ac:dyDescent="0.25">
      <c r="A186" s="51"/>
      <c r="B186" s="45"/>
      <c r="C186" s="45"/>
      <c r="D186" s="45"/>
      <c r="E186" s="45"/>
      <c r="F186" s="45"/>
      <c r="G186" s="8"/>
      <c r="H186" s="9"/>
    </row>
    <row r="187" spans="1:8" x14ac:dyDescent="0.2">
      <c r="A187" s="6" t="s">
        <v>1866</v>
      </c>
      <c r="B187" s="241" t="str">
        <f>ORÇAMENTO!C58</f>
        <v>LUVA SIMPLES PVC P/ ESG PREDIAL DN 50MM</v>
      </c>
      <c r="C187" s="241"/>
      <c r="D187" s="241"/>
      <c r="E187" s="241"/>
      <c r="F187" s="192"/>
      <c r="G187" s="18">
        <f>SUM(G189:G189)</f>
        <v>8</v>
      </c>
      <c r="H187" s="7" t="s">
        <v>2020</v>
      </c>
    </row>
    <row r="188" spans="1:8" x14ac:dyDescent="0.2">
      <c r="A188" s="51"/>
      <c r="B188" s="45" t="s">
        <v>20</v>
      </c>
      <c r="C188" s="45" t="s">
        <v>42</v>
      </c>
      <c r="D188" s="45"/>
      <c r="E188" s="45"/>
      <c r="F188" s="45"/>
      <c r="G188" s="8" t="s">
        <v>0</v>
      </c>
      <c r="H188" s="9"/>
    </row>
    <row r="189" spans="1:8" ht="39" thickBot="1" x14ac:dyDescent="0.25">
      <c r="A189" s="52"/>
      <c r="B189" s="64" t="s">
        <v>1925</v>
      </c>
      <c r="C189" s="46">
        <v>8</v>
      </c>
      <c r="D189" s="46"/>
      <c r="E189" s="46"/>
      <c r="F189" s="46"/>
      <c r="G189" s="19">
        <f>C189</f>
        <v>8</v>
      </c>
      <c r="H189" s="11"/>
    </row>
    <row r="190" spans="1:8" ht="13.5" thickBot="1" x14ac:dyDescent="0.25">
      <c r="A190" s="51"/>
      <c r="B190" s="45"/>
      <c r="C190" s="45"/>
      <c r="D190" s="45"/>
      <c r="E190" s="45"/>
      <c r="F190" s="45"/>
      <c r="G190" s="8"/>
      <c r="H190" s="9"/>
    </row>
    <row r="191" spans="1:8" x14ac:dyDescent="0.2">
      <c r="A191" s="6" t="s">
        <v>1796</v>
      </c>
      <c r="B191" s="241" t="str">
        <f>ORÇAMENTO!C59</f>
        <v>TUBO PVC SERIE NORMAL, DN 100 MM, PARA ESGOTO PREDIAL (NBR 5688)</v>
      </c>
      <c r="C191" s="241"/>
      <c r="D191" s="241"/>
      <c r="E191" s="241"/>
      <c r="F191" s="192"/>
      <c r="G191" s="18">
        <f>SUM(G193:G193)</f>
        <v>12</v>
      </c>
      <c r="H191" s="7" t="s">
        <v>2020</v>
      </c>
    </row>
    <row r="192" spans="1:8" x14ac:dyDescent="0.2">
      <c r="A192" s="51"/>
      <c r="B192" s="45" t="s">
        <v>20</v>
      </c>
      <c r="C192" s="45" t="s">
        <v>42</v>
      </c>
      <c r="D192" s="45"/>
      <c r="E192" s="45"/>
      <c r="F192" s="45"/>
      <c r="G192" s="8" t="s">
        <v>0</v>
      </c>
      <c r="H192" s="9"/>
    </row>
    <row r="193" spans="1:8" ht="39" thickBot="1" x14ac:dyDescent="0.25">
      <c r="A193" s="52"/>
      <c r="B193" s="64" t="s">
        <v>1925</v>
      </c>
      <c r="C193" s="46">
        <v>12</v>
      </c>
      <c r="D193" s="46"/>
      <c r="E193" s="46"/>
      <c r="F193" s="46"/>
      <c r="G193" s="19">
        <f>C193</f>
        <v>12</v>
      </c>
      <c r="H193" s="11"/>
    </row>
    <row r="194" spans="1:8" ht="13.5" thickBot="1" x14ac:dyDescent="0.25">
      <c r="A194" s="51"/>
      <c r="B194" s="45"/>
      <c r="C194" s="45"/>
      <c r="D194" s="45"/>
      <c r="E194" s="45"/>
      <c r="F194" s="45"/>
      <c r="G194" s="8"/>
      <c r="H194" s="9"/>
    </row>
    <row r="195" spans="1:8" x14ac:dyDescent="0.2">
      <c r="A195" s="6" t="s">
        <v>2031</v>
      </c>
      <c r="B195" s="241" t="str">
        <f>ORÇAMENTO!C60</f>
        <v>TUBO PVC SERIE NORMAL, DN 50 MM, PARA ESGOTO PREDIAL (NBR 5688)</v>
      </c>
      <c r="C195" s="241"/>
      <c r="D195" s="241"/>
      <c r="E195" s="241"/>
      <c r="F195" s="192"/>
      <c r="G195" s="18">
        <f>SUM(G197:G197)</f>
        <v>6</v>
      </c>
      <c r="H195" s="7" t="s">
        <v>2020</v>
      </c>
    </row>
    <row r="196" spans="1:8" x14ac:dyDescent="0.2">
      <c r="A196" s="51"/>
      <c r="B196" s="45" t="s">
        <v>20</v>
      </c>
      <c r="C196" s="45" t="s">
        <v>42</v>
      </c>
      <c r="D196" s="45"/>
      <c r="E196" s="45"/>
      <c r="F196" s="45"/>
      <c r="G196" s="8" t="s">
        <v>0</v>
      </c>
      <c r="H196" s="9"/>
    </row>
    <row r="197" spans="1:8" ht="39" thickBot="1" x14ac:dyDescent="0.25">
      <c r="A197" s="52"/>
      <c r="B197" s="64" t="s">
        <v>1925</v>
      </c>
      <c r="C197" s="46">
        <v>6</v>
      </c>
      <c r="D197" s="46"/>
      <c r="E197" s="46"/>
      <c r="F197" s="46"/>
      <c r="G197" s="19">
        <f>C197</f>
        <v>6</v>
      </c>
      <c r="H197" s="11"/>
    </row>
    <row r="198" spans="1:8" ht="13.5" thickBot="1" x14ac:dyDescent="0.25">
      <c r="A198" s="51"/>
      <c r="B198" s="45"/>
      <c r="C198" s="45"/>
      <c r="D198" s="45"/>
      <c r="E198" s="45"/>
      <c r="F198" s="45"/>
      <c r="G198" s="8"/>
      <c r="H198" s="9"/>
    </row>
    <row r="199" spans="1:8" x14ac:dyDescent="0.2">
      <c r="A199" s="6" t="s">
        <v>2032</v>
      </c>
      <c r="B199" s="241" t="str">
        <f>ORÇAMENTO!C61</f>
        <v>RALO SECO DE PVC 100X100MM SIMPLES - FORNECIMENTO E INSTALACAO</v>
      </c>
      <c r="C199" s="241"/>
      <c r="D199" s="241"/>
      <c r="E199" s="241"/>
      <c r="F199" s="192"/>
      <c r="G199" s="18">
        <f>SUM(G201:G201)</f>
        <v>2</v>
      </c>
      <c r="H199" s="7" t="s">
        <v>2020</v>
      </c>
    </row>
    <row r="200" spans="1:8" x14ac:dyDescent="0.2">
      <c r="A200" s="51"/>
      <c r="B200" s="45" t="s">
        <v>20</v>
      </c>
      <c r="C200" s="45" t="s">
        <v>42</v>
      </c>
      <c r="D200" s="45"/>
      <c r="E200" s="45"/>
      <c r="F200" s="45"/>
      <c r="G200" s="8" t="s">
        <v>0</v>
      </c>
      <c r="H200" s="9"/>
    </row>
    <row r="201" spans="1:8" ht="39" thickBot="1" x14ac:dyDescent="0.25">
      <c r="A201" s="52"/>
      <c r="B201" s="64" t="s">
        <v>1925</v>
      </c>
      <c r="C201" s="46">
        <v>2</v>
      </c>
      <c r="D201" s="46"/>
      <c r="E201" s="46"/>
      <c r="F201" s="46"/>
      <c r="G201" s="19">
        <f>C201</f>
        <v>2</v>
      </c>
      <c r="H201" s="11"/>
    </row>
    <row r="202" spans="1:8" ht="13.5" thickBot="1" x14ac:dyDescent="0.25">
      <c r="A202" s="51"/>
      <c r="B202" s="45"/>
      <c r="C202" s="45"/>
      <c r="D202" s="45"/>
      <c r="E202" s="45"/>
      <c r="F202" s="45"/>
      <c r="G202" s="8"/>
      <c r="H202" s="9"/>
    </row>
    <row r="203" spans="1:8" x14ac:dyDescent="0.2">
      <c r="A203" s="6" t="s">
        <v>2033</v>
      </c>
      <c r="B203" s="241" t="str">
        <f>ORÇAMENTO!C62</f>
        <v>CUBA DE EMBUTIR OVAL EM LOUÇA BRANCA, 35 X 50CM OU EQUIVALENTE - FORNECIMENTO E INSTALAÇÃO. AF_12/2013</v>
      </c>
      <c r="C203" s="241"/>
      <c r="D203" s="241"/>
      <c r="E203" s="241"/>
      <c r="F203" s="192"/>
      <c r="G203" s="18">
        <f>SUM(G205:G205)</f>
        <v>1</v>
      </c>
      <c r="H203" s="7" t="s">
        <v>2020</v>
      </c>
    </row>
    <row r="204" spans="1:8" x14ac:dyDescent="0.2">
      <c r="A204" s="51"/>
      <c r="B204" s="45" t="s">
        <v>20</v>
      </c>
      <c r="C204" s="45" t="s">
        <v>42</v>
      </c>
      <c r="D204" s="45"/>
      <c r="E204" s="45"/>
      <c r="F204" s="45"/>
      <c r="G204" s="8" t="s">
        <v>0</v>
      </c>
      <c r="H204" s="9"/>
    </row>
    <row r="205" spans="1:8" ht="39" thickBot="1" x14ac:dyDescent="0.25">
      <c r="A205" s="52"/>
      <c r="B205" s="64" t="s">
        <v>1925</v>
      </c>
      <c r="C205" s="46">
        <v>1</v>
      </c>
      <c r="D205" s="46"/>
      <c r="E205" s="46"/>
      <c r="F205" s="46"/>
      <c r="G205" s="19">
        <f>C205</f>
        <v>1</v>
      </c>
      <c r="H205" s="11"/>
    </row>
    <row r="206" spans="1:8" ht="13.5" thickBot="1" x14ac:dyDescent="0.25">
      <c r="A206" s="51"/>
      <c r="B206" s="45"/>
      <c r="C206" s="45"/>
      <c r="D206" s="45"/>
      <c r="E206" s="45"/>
      <c r="F206" s="45"/>
      <c r="G206" s="8"/>
      <c r="H206" s="9"/>
    </row>
    <row r="207" spans="1:8" x14ac:dyDescent="0.2">
      <c r="A207" s="6" t="s">
        <v>2034</v>
      </c>
      <c r="B207" s="241" t="str">
        <f>ORÇAMENTO!C63</f>
        <v>SIFÃO DO TIPO FLEXÍVEL EM PVC 3/4" X 1.1/2" - FORNECIMENTO E INSTALAÇÃO. AF_12/2013</v>
      </c>
      <c r="C207" s="241"/>
      <c r="D207" s="241"/>
      <c r="E207" s="241"/>
      <c r="F207" s="192"/>
      <c r="G207" s="18">
        <f>SUM(G209:G209)</f>
        <v>3</v>
      </c>
      <c r="H207" s="7" t="s">
        <v>2020</v>
      </c>
    </row>
    <row r="208" spans="1:8" x14ac:dyDescent="0.2">
      <c r="A208" s="51"/>
      <c r="B208" s="45" t="s">
        <v>20</v>
      </c>
      <c r="C208" s="45" t="s">
        <v>42</v>
      </c>
      <c r="D208" s="45"/>
      <c r="E208" s="45"/>
      <c r="F208" s="45"/>
      <c r="G208" s="8" t="s">
        <v>0</v>
      </c>
      <c r="H208" s="9"/>
    </row>
    <row r="209" spans="1:8" ht="39" thickBot="1" x14ac:dyDescent="0.25">
      <c r="A209" s="52"/>
      <c r="B209" s="64" t="s">
        <v>1925</v>
      </c>
      <c r="C209" s="46">
        <v>3</v>
      </c>
      <c r="D209" s="46"/>
      <c r="E209" s="46"/>
      <c r="F209" s="46"/>
      <c r="G209" s="19">
        <f>C209</f>
        <v>3</v>
      </c>
      <c r="H209" s="11"/>
    </row>
    <row r="210" spans="1:8" ht="13.5" thickBot="1" x14ac:dyDescent="0.25">
      <c r="A210" s="51"/>
      <c r="B210" s="45"/>
      <c r="C210" s="45"/>
      <c r="D210" s="45"/>
      <c r="E210" s="45"/>
      <c r="F210" s="45"/>
      <c r="G210" s="8"/>
      <c r="H210" s="9"/>
    </row>
    <row r="211" spans="1:8" x14ac:dyDescent="0.2">
      <c r="A211" s="6" t="s">
        <v>2035</v>
      </c>
      <c r="B211" s="241" t="str">
        <f>ORÇAMENTO!C64</f>
        <v>ENGATE FLEXÍVEL EM PLÁSTICO BRANCO, 1/2" X 40CM - FORNECIMENTO E INSTALAÇÃO. AF_12/2013</v>
      </c>
      <c r="C211" s="241"/>
      <c r="D211" s="241"/>
      <c r="E211" s="241"/>
      <c r="F211" s="192"/>
      <c r="G211" s="18">
        <f>SUM(G213:G213)</f>
        <v>5</v>
      </c>
      <c r="H211" s="7" t="s">
        <v>2020</v>
      </c>
    </row>
    <row r="212" spans="1:8" x14ac:dyDescent="0.2">
      <c r="A212" s="51"/>
      <c r="B212" s="45" t="s">
        <v>20</v>
      </c>
      <c r="C212" s="45" t="s">
        <v>42</v>
      </c>
      <c r="D212" s="45"/>
      <c r="E212" s="45"/>
      <c r="F212" s="45"/>
      <c r="G212" s="8" t="s">
        <v>0</v>
      </c>
      <c r="H212" s="9"/>
    </row>
    <row r="213" spans="1:8" ht="39" thickBot="1" x14ac:dyDescent="0.25">
      <c r="A213" s="52"/>
      <c r="B213" s="64" t="s">
        <v>1925</v>
      </c>
      <c r="C213" s="46">
        <v>5</v>
      </c>
      <c r="D213" s="46"/>
      <c r="E213" s="46"/>
      <c r="F213" s="46"/>
      <c r="G213" s="19">
        <f>C213</f>
        <v>5</v>
      </c>
      <c r="H213" s="11"/>
    </row>
    <row r="214" spans="1:8" ht="13.5" thickBot="1" x14ac:dyDescent="0.25">
      <c r="A214" s="51"/>
      <c r="B214" s="45"/>
      <c r="C214" s="45"/>
      <c r="D214" s="45"/>
      <c r="E214" s="45"/>
      <c r="F214" s="45"/>
      <c r="G214" s="8"/>
      <c r="H214" s="9"/>
    </row>
    <row r="215" spans="1:8" x14ac:dyDescent="0.2">
      <c r="A215" s="6" t="s">
        <v>2036</v>
      </c>
      <c r="B215" s="241" t="str">
        <f>ORÇAMENTO!C65</f>
        <v>TORNEIRA CROMADA DE MESA, 1/2" OU 3/4", PARA LAVATÓRIO, PADRÃO POPULAR - FORNECIMENTO E INSTALAÇÃO. AF_12/2013</v>
      </c>
      <c r="C215" s="241"/>
      <c r="D215" s="241"/>
      <c r="E215" s="241"/>
      <c r="F215" s="192"/>
      <c r="G215" s="18">
        <f>SUM(G217:G217)</f>
        <v>1</v>
      </c>
      <c r="H215" s="7" t="s">
        <v>2020</v>
      </c>
    </row>
    <row r="216" spans="1:8" x14ac:dyDescent="0.2">
      <c r="A216" s="51"/>
      <c r="B216" s="45" t="s">
        <v>20</v>
      </c>
      <c r="C216" s="45" t="s">
        <v>42</v>
      </c>
      <c r="D216" s="45"/>
      <c r="E216" s="45"/>
      <c r="F216" s="45"/>
      <c r="G216" s="8" t="s">
        <v>0</v>
      </c>
      <c r="H216" s="9"/>
    </row>
    <row r="217" spans="1:8" ht="39" thickBot="1" x14ac:dyDescent="0.25">
      <c r="A217" s="52"/>
      <c r="B217" s="64" t="s">
        <v>1925</v>
      </c>
      <c r="C217" s="46">
        <v>1</v>
      </c>
      <c r="D217" s="46"/>
      <c r="E217" s="46"/>
      <c r="F217" s="46"/>
      <c r="G217" s="19">
        <f>C217</f>
        <v>1</v>
      </c>
      <c r="H217" s="11"/>
    </row>
    <row r="218" spans="1:8" ht="13.5" thickBot="1" x14ac:dyDescent="0.25">
      <c r="A218" s="51"/>
      <c r="B218" s="45"/>
      <c r="C218" s="45"/>
      <c r="D218" s="45"/>
      <c r="E218" s="45"/>
      <c r="F218" s="45"/>
      <c r="G218" s="8"/>
      <c r="H218" s="9"/>
    </row>
    <row r="219" spans="1:8" x14ac:dyDescent="0.2">
      <c r="A219" s="6" t="s">
        <v>2037</v>
      </c>
      <c r="B219" s="241" t="str">
        <f>ORÇAMENTO!C66</f>
        <v>FOSSA SEPTICA EM ALVENARIA DE TIJOLO CERAMICO MACICO DIMENSOES EXTERNAS 1,90X1,10X1,40M, 1.500 LITROS, REVESTIDA INTERNAMENTE COM BARRA LISA, COM TAMPA EM CONCRETO ARMADO COM ESPESSURA 8CM.</v>
      </c>
      <c r="C219" s="241"/>
      <c r="D219" s="241"/>
      <c r="E219" s="241"/>
      <c r="F219" s="192"/>
      <c r="G219" s="18">
        <f>SUM(G221:G221)</f>
        <v>1</v>
      </c>
      <c r="H219" s="7" t="s">
        <v>2020</v>
      </c>
    </row>
    <row r="220" spans="1:8" x14ac:dyDescent="0.2">
      <c r="A220" s="51"/>
      <c r="B220" s="45" t="s">
        <v>20</v>
      </c>
      <c r="C220" s="45" t="s">
        <v>42</v>
      </c>
      <c r="D220" s="45"/>
      <c r="E220" s="45"/>
      <c r="F220" s="45"/>
      <c r="G220" s="8" t="s">
        <v>0</v>
      </c>
      <c r="H220" s="9"/>
    </row>
    <row r="221" spans="1:8" ht="39" thickBot="1" x14ac:dyDescent="0.25">
      <c r="A221" s="52"/>
      <c r="B221" s="64" t="s">
        <v>1925</v>
      </c>
      <c r="C221" s="46">
        <v>1</v>
      </c>
      <c r="D221" s="46"/>
      <c r="E221" s="46"/>
      <c r="F221" s="46"/>
      <c r="G221" s="19">
        <f>C221</f>
        <v>1</v>
      </c>
      <c r="H221" s="11"/>
    </row>
    <row r="222" spans="1:8" ht="13.5" thickBot="1" x14ac:dyDescent="0.25">
      <c r="A222" s="51"/>
      <c r="B222" s="45"/>
      <c r="C222" s="45"/>
      <c r="D222" s="45"/>
      <c r="E222" s="45"/>
      <c r="F222" s="45"/>
      <c r="G222" s="8"/>
      <c r="H222" s="9"/>
    </row>
    <row r="223" spans="1:8" x14ac:dyDescent="0.2">
      <c r="A223" s="6" t="s">
        <v>2038</v>
      </c>
      <c r="B223" s="241" t="str">
        <f>ORÇAMENTO!C67</f>
        <v>CAIXA DE INSPEÇÃO EM ALVENARIA DE TIJOLO MACIÇO 60X60X60CM, REVESTIDA INTERNAMENTO COM BARRA LISA (CIMENTO E AREIA, TRAÇO 1:4) E=2,0CM, COM
TAMPA PRÉ-MOLDADA DE CONCRETO E FUNDO DE CONCRETO 15MPA TIPO C - ESCAVAÇÃO E CONFECÇÃO</v>
      </c>
      <c r="C223" s="241"/>
      <c r="D223" s="241"/>
      <c r="E223" s="241"/>
      <c r="F223" s="192"/>
      <c r="G223" s="18">
        <f>SUM(G225:G225)</f>
        <v>1</v>
      </c>
      <c r="H223" s="7" t="s">
        <v>2020</v>
      </c>
    </row>
    <row r="224" spans="1:8" x14ac:dyDescent="0.2">
      <c r="A224" s="51"/>
      <c r="B224" s="45" t="s">
        <v>20</v>
      </c>
      <c r="C224" s="45" t="s">
        <v>42</v>
      </c>
      <c r="D224" s="45"/>
      <c r="E224" s="45"/>
      <c r="F224" s="45"/>
      <c r="G224" s="8" t="s">
        <v>0</v>
      </c>
      <c r="H224" s="9"/>
    </row>
    <row r="225" spans="1:11" ht="24.75" customHeight="1" thickBot="1" x14ac:dyDescent="0.25">
      <c r="A225" s="52"/>
      <c r="B225" s="64" t="s">
        <v>1925</v>
      </c>
      <c r="C225" s="46">
        <v>1</v>
      </c>
      <c r="D225" s="46"/>
      <c r="E225" s="46"/>
      <c r="F225" s="46"/>
      <c r="G225" s="19">
        <f>C225</f>
        <v>1</v>
      </c>
      <c r="H225" s="11"/>
    </row>
    <row r="226" spans="1:11" ht="13.5" thickBot="1" x14ac:dyDescent="0.25">
      <c r="A226" s="51"/>
      <c r="B226" s="45"/>
      <c r="C226" s="45"/>
      <c r="D226" s="45"/>
      <c r="E226" s="45"/>
      <c r="F226" s="45"/>
      <c r="G226" s="8"/>
      <c r="H226" s="9"/>
    </row>
    <row r="227" spans="1:11" ht="13.5" thickBot="1" x14ac:dyDescent="0.25">
      <c r="A227" s="54">
        <v>9</v>
      </c>
      <c r="B227" s="240" t="str">
        <f>ORÇAMENTO!C68</f>
        <v>REVESTIMENTO E TRATAMENTO DE SUPERFICIES</v>
      </c>
      <c r="C227" s="240"/>
      <c r="D227" s="240"/>
      <c r="E227" s="240"/>
      <c r="F227" s="61"/>
      <c r="G227" s="55"/>
      <c r="H227" s="56"/>
    </row>
    <row r="228" spans="1:11" ht="13.5" thickBot="1" x14ac:dyDescent="0.25">
      <c r="A228" s="84"/>
      <c r="B228" s="48"/>
      <c r="C228" s="47"/>
      <c r="D228" s="47"/>
      <c r="E228" s="47"/>
      <c r="F228" s="47"/>
      <c r="G228" s="20"/>
      <c r="H228" s="85"/>
    </row>
    <row r="229" spans="1:11" x14ac:dyDescent="0.2">
      <c r="A229" s="6" t="s">
        <v>38</v>
      </c>
      <c r="B229" s="241" t="str">
        <f>ORÇAMENTO!C69</f>
        <v>CHAPISCO APLICADO TANTO EM PILARES E VIGAS DE CONCRETO COMO EM ALVENARIAS DE PAREDES INTERNAS, COM COLHER DE PEDREIRO. ARGAMASSA TRAÇO 1:3 COM PREPARO EM BETONEIRA 400L. AF_06/2014</v>
      </c>
      <c r="C229" s="241"/>
      <c r="D229" s="241"/>
      <c r="E229" s="241"/>
      <c r="F229" s="241"/>
      <c r="G229" s="18">
        <f>SUM(G231:G233)</f>
        <v>82.971000000000004</v>
      </c>
      <c r="H229" s="7" t="str">
        <f>VLOOKUP(A229,ORÇAMENTO,4,FALSE)</f>
        <v>M²</v>
      </c>
      <c r="K229" s="144"/>
    </row>
    <row r="230" spans="1:11" x14ac:dyDescent="0.2">
      <c r="A230" s="51"/>
      <c r="B230" s="45" t="s">
        <v>20</v>
      </c>
      <c r="C230" s="45" t="s">
        <v>42</v>
      </c>
      <c r="D230" s="45" t="s">
        <v>1818</v>
      </c>
      <c r="E230" s="45" t="s">
        <v>22</v>
      </c>
      <c r="F230" s="45"/>
      <c r="G230" s="8" t="s">
        <v>0</v>
      </c>
      <c r="H230" s="9"/>
      <c r="K230" s="144"/>
    </row>
    <row r="231" spans="1:11" x14ac:dyDescent="0.2">
      <c r="A231" s="51"/>
      <c r="B231" s="48" t="s">
        <v>2047</v>
      </c>
      <c r="C231" s="47">
        <v>1</v>
      </c>
      <c r="D231" s="47">
        <v>5.2</v>
      </c>
      <c r="E231" s="47">
        <v>2.7</v>
      </c>
      <c r="F231" s="47"/>
      <c r="G231" s="20">
        <f>C231*D231*E231</f>
        <v>14.040000000000001</v>
      </c>
      <c r="H231" s="9"/>
      <c r="K231" s="144"/>
    </row>
    <row r="232" spans="1:11" x14ac:dyDescent="0.2">
      <c r="A232" s="51"/>
      <c r="B232" s="48" t="s">
        <v>2050</v>
      </c>
      <c r="C232" s="47">
        <v>1</v>
      </c>
      <c r="D232" s="47">
        <v>6.7</v>
      </c>
      <c r="E232" s="47">
        <v>2.7</v>
      </c>
      <c r="F232" s="47"/>
      <c r="G232" s="20">
        <f t="shared" ref="G232:G233" si="3">C232*D232*E232</f>
        <v>18.090000000000003</v>
      </c>
      <c r="H232" s="9"/>
    </row>
    <row r="233" spans="1:11" ht="13.5" thickBot="1" x14ac:dyDescent="0.25">
      <c r="A233" s="52"/>
      <c r="B233" s="49" t="s">
        <v>2048</v>
      </c>
      <c r="C233" s="46">
        <v>1</v>
      </c>
      <c r="D233" s="46">
        <v>18.829999999999998</v>
      </c>
      <c r="E233" s="46">
        <v>2.7</v>
      </c>
      <c r="F233" s="46"/>
      <c r="G233" s="19">
        <f t="shared" si="3"/>
        <v>50.841000000000001</v>
      </c>
      <c r="H233" s="11"/>
    </row>
    <row r="234" spans="1:11" ht="13.5" thickBot="1" x14ac:dyDescent="0.25">
      <c r="A234" s="63"/>
      <c r="B234" s="48"/>
      <c r="C234" s="47"/>
      <c r="D234" s="47"/>
      <c r="E234" s="47"/>
      <c r="F234" s="47"/>
      <c r="G234" s="20"/>
      <c r="H234" s="65"/>
    </row>
    <row r="235" spans="1:11" x14ac:dyDescent="0.2">
      <c r="A235" s="6" t="s">
        <v>39</v>
      </c>
      <c r="B235" s="241" t="str">
        <f>ORÇAMENTO!C70</f>
        <v>EMBOÇO OU MASSA ÚNICA EM ARGAMASSA TRAÇO 1:2:8, PREPARO MECÂNICO COM BETONEIRA 400 L, APLICADA MANUALMENTE EM PANOS CEGOS DE FACHADA (SEM PRESENÇA DE VÃOS), ESPESSURA DE 25 MM. AF_06/2014</v>
      </c>
      <c r="C235" s="241"/>
      <c r="D235" s="241"/>
      <c r="E235" s="241"/>
      <c r="F235" s="241"/>
      <c r="G235" s="18">
        <f>SUM(G237:G239)</f>
        <v>82.971000000000004</v>
      </c>
      <c r="H235" s="7" t="str">
        <f>VLOOKUP(A235,ORÇAMENTO,4,FALSE)</f>
        <v>M²</v>
      </c>
    </row>
    <row r="236" spans="1:11" x14ac:dyDescent="0.2">
      <c r="A236" s="51"/>
      <c r="B236" s="45" t="s">
        <v>20</v>
      </c>
      <c r="C236" s="45" t="s">
        <v>42</v>
      </c>
      <c r="D236" s="45" t="s">
        <v>1818</v>
      </c>
      <c r="E236" s="45" t="s">
        <v>22</v>
      </c>
      <c r="F236" s="45"/>
      <c r="G236" s="8" t="s">
        <v>0</v>
      </c>
      <c r="H236" s="9"/>
    </row>
    <row r="237" spans="1:11" x14ac:dyDescent="0.2">
      <c r="A237" s="51"/>
      <c r="B237" s="48" t="s">
        <v>2047</v>
      </c>
      <c r="C237" s="47">
        <v>1</v>
      </c>
      <c r="D237" s="47">
        <v>5.2</v>
      </c>
      <c r="E237" s="47">
        <v>2.7</v>
      </c>
      <c r="F237" s="47"/>
      <c r="G237" s="20">
        <f>C237*D237*E237</f>
        <v>14.040000000000001</v>
      </c>
      <c r="H237" s="9"/>
    </row>
    <row r="238" spans="1:11" x14ac:dyDescent="0.2">
      <c r="A238" s="51"/>
      <c r="B238" s="48" t="s">
        <v>2050</v>
      </c>
      <c r="C238" s="47">
        <v>1</v>
      </c>
      <c r="D238" s="47">
        <v>6.7</v>
      </c>
      <c r="E238" s="47">
        <v>2.7</v>
      </c>
      <c r="F238" s="47"/>
      <c r="G238" s="20">
        <f t="shared" ref="G238:G239" si="4">C238*D238*E238</f>
        <v>18.090000000000003</v>
      </c>
      <c r="H238" s="9"/>
    </row>
    <row r="239" spans="1:11" ht="13.5" thickBot="1" x14ac:dyDescent="0.25">
      <c r="A239" s="52"/>
      <c r="B239" s="49" t="s">
        <v>2048</v>
      </c>
      <c r="C239" s="46">
        <v>1</v>
      </c>
      <c r="D239" s="46">
        <v>18.829999999999998</v>
      </c>
      <c r="E239" s="46">
        <v>2.7</v>
      </c>
      <c r="F239" s="46"/>
      <c r="G239" s="19">
        <f t="shared" si="4"/>
        <v>50.841000000000001</v>
      </c>
      <c r="H239" s="11"/>
    </row>
    <row r="240" spans="1:11" ht="13.5" thickBot="1" x14ac:dyDescent="0.25">
      <c r="A240" s="63"/>
      <c r="B240" s="48"/>
      <c r="C240" s="47"/>
      <c r="D240" s="47"/>
      <c r="E240" s="47"/>
      <c r="F240" s="47"/>
      <c r="G240" s="20"/>
      <c r="H240" s="22"/>
    </row>
    <row r="241" spans="1:8" x14ac:dyDescent="0.2">
      <c r="A241" s="6" t="s">
        <v>1797</v>
      </c>
      <c r="B241" s="241" t="str">
        <f>ORÇAMENTO!C71</f>
        <v>MASSA ÚNICA, PARA RECEBIMENTO DE PINTURA, EM ARGAMASSA TRAÇO 1:2:8, PREPARO MECÂNICO COM BETONEIRA 400L, APLICADA MANUALMENTE EM FACES INTERNAS DE PAREDES DE AMBIENTES COM ÁREA MAIOR QUE 10M2, ESPESSURA DE 20MM, COM EXECUÇÃO DE TALISCAS. AF_06/2014</v>
      </c>
      <c r="C241" s="241"/>
      <c r="D241" s="241"/>
      <c r="E241" s="241"/>
      <c r="F241" s="145"/>
      <c r="G241" s="18">
        <f>SUM(G243:G244)</f>
        <v>50.841000000000001</v>
      </c>
      <c r="H241" s="7" t="str">
        <f>VLOOKUP(A241,ORÇAMENTO,4,FALSE)</f>
        <v>M²</v>
      </c>
    </row>
    <row r="242" spans="1:8" x14ac:dyDescent="0.2">
      <c r="A242" s="51"/>
      <c r="B242" s="45" t="s">
        <v>20</v>
      </c>
      <c r="C242" s="45" t="s">
        <v>42</v>
      </c>
      <c r="D242" s="45" t="s">
        <v>1818</v>
      </c>
      <c r="E242" s="45" t="s">
        <v>22</v>
      </c>
      <c r="F242" s="45"/>
      <c r="G242" s="8" t="s">
        <v>0</v>
      </c>
      <c r="H242" s="9"/>
    </row>
    <row r="243" spans="1:8" ht="13.5" thickBot="1" x14ac:dyDescent="0.25">
      <c r="A243" s="52"/>
      <c r="B243" s="49" t="s">
        <v>2048</v>
      </c>
      <c r="C243" s="46">
        <v>1</v>
      </c>
      <c r="D243" s="46">
        <v>18.829999999999998</v>
      </c>
      <c r="E243" s="46">
        <v>2.7</v>
      </c>
      <c r="F243" s="46"/>
      <c r="G243" s="139">
        <f>C243*D243*E243</f>
        <v>50.841000000000001</v>
      </c>
      <c r="H243" s="11"/>
    </row>
    <row r="244" spans="1:8" ht="13.5" thickBot="1" x14ac:dyDescent="0.25">
      <c r="A244" s="63"/>
      <c r="B244" s="49"/>
      <c r="C244" s="46"/>
      <c r="D244" s="46"/>
      <c r="E244" s="46"/>
      <c r="F244" s="46"/>
      <c r="G244" s="19">
        <f>C244</f>
        <v>0</v>
      </c>
      <c r="H244" s="65"/>
    </row>
    <row r="245" spans="1:8" x14ac:dyDescent="0.2">
      <c r="A245" s="6" t="s">
        <v>1999</v>
      </c>
      <c r="B245" s="241" t="str">
        <f>ORÇAMENTO!C72</f>
        <v>REGULARIZACAO DE SUPERFICIE DE CONC. APARENTE</v>
      </c>
      <c r="C245" s="241"/>
      <c r="D245" s="241"/>
      <c r="E245" s="241"/>
      <c r="F245" s="145"/>
      <c r="G245" s="18">
        <f>SUM(G247:G247)</f>
        <v>26.71</v>
      </c>
      <c r="H245" s="7" t="str">
        <f>VLOOKUP(A245,ORÇAMENTO,4,FALSE)</f>
        <v>M²</v>
      </c>
    </row>
    <row r="246" spans="1:8" x14ac:dyDescent="0.2">
      <c r="A246" s="51"/>
      <c r="B246" s="45" t="s">
        <v>20</v>
      </c>
      <c r="C246" s="45" t="s">
        <v>1946</v>
      </c>
      <c r="D246" s="45"/>
      <c r="E246" s="45"/>
      <c r="F246" s="45"/>
      <c r="G246" s="8" t="s">
        <v>0</v>
      </c>
      <c r="H246" s="9"/>
    </row>
    <row r="247" spans="1:8" ht="13.5" thickBot="1" x14ac:dyDescent="0.25">
      <c r="A247" s="52"/>
      <c r="B247" s="49" t="s">
        <v>1946</v>
      </c>
      <c r="C247" s="46">
        <v>26.71</v>
      </c>
      <c r="D247" s="83"/>
      <c r="E247" s="83"/>
      <c r="F247" s="83"/>
      <c r="G247" s="152">
        <f>C247</f>
        <v>26.71</v>
      </c>
      <c r="H247" s="11"/>
    </row>
    <row r="248" spans="1:8" ht="13.5" thickBot="1" x14ac:dyDescent="0.25">
      <c r="A248" s="53"/>
      <c r="B248" s="48"/>
      <c r="C248" s="47"/>
      <c r="D248" s="47"/>
      <c r="E248" s="47"/>
      <c r="F248" s="47"/>
      <c r="G248" s="20"/>
      <c r="H248" s="22"/>
    </row>
    <row r="249" spans="1:8" x14ac:dyDescent="0.2">
      <c r="A249" s="6" t="s">
        <v>1798</v>
      </c>
      <c r="B249" s="241" t="str">
        <f>ORÇAMENTO!C73</f>
        <v>CONTRAPISO EM ARGAMASSA TRAÇO 1:4 (CIMENTO E AREIA), PREPARO MECÂNICO COM BETONEIRA 400 L, APLICADO EM ÁREAS SECAS MENORES QUE 10M2 SOBRE LAJE, ADERIDO, ESPESSURA 2CM, ACABAMENTO REFORÇADO. AF_06/2014</v>
      </c>
      <c r="C249" s="241"/>
      <c r="D249" s="241"/>
      <c r="E249" s="241"/>
      <c r="F249" s="145"/>
      <c r="G249" s="18">
        <f>G245</f>
        <v>26.71</v>
      </c>
      <c r="H249" s="7" t="str">
        <f>VLOOKUP(A249,ORÇAMENTO,4,FALSE)</f>
        <v>M²</v>
      </c>
    </row>
    <row r="250" spans="1:8" x14ac:dyDescent="0.2">
      <c r="A250" s="51"/>
      <c r="B250" s="45" t="s">
        <v>20</v>
      </c>
      <c r="C250" s="45" t="s">
        <v>1946</v>
      </c>
      <c r="D250" s="45"/>
      <c r="E250" s="45"/>
      <c r="F250" s="45"/>
      <c r="G250" s="8" t="s">
        <v>0</v>
      </c>
      <c r="H250" s="9"/>
    </row>
    <row r="251" spans="1:8" ht="13.5" thickBot="1" x14ac:dyDescent="0.25">
      <c r="A251" s="52"/>
      <c r="B251" s="49" t="s">
        <v>1946</v>
      </c>
      <c r="C251" s="46">
        <v>26.71</v>
      </c>
      <c r="D251" s="83"/>
      <c r="E251" s="83"/>
      <c r="F251" s="83"/>
      <c r="G251" s="139"/>
      <c r="H251" s="11"/>
    </row>
    <row r="252" spans="1:8" ht="13.5" thickBot="1" x14ac:dyDescent="0.25"/>
    <row r="253" spans="1:8" x14ac:dyDescent="0.2">
      <c r="A253" s="6" t="s">
        <v>1799</v>
      </c>
      <c r="B253" s="241" t="str">
        <f>ORÇAMENTO!C74</f>
        <v>REVESTIMENTO CERÂMICO PARA PISO COM PLACAS TIPO GRÊS PADRÃO POPULAR DE DIMENSÕES 35X35 CM APLICADA EM AMBIENTES DE ÁREA MAIOR QUE 10 M2. AF_06/2014</v>
      </c>
      <c r="C253" s="241"/>
      <c r="D253" s="241"/>
      <c r="E253" s="241"/>
      <c r="F253" s="145"/>
      <c r="G253" s="18">
        <f>G255</f>
        <v>26.71</v>
      </c>
      <c r="H253" s="7" t="str">
        <f>VLOOKUP(A253,ORÇAMENTO,4,FALSE)</f>
        <v>M²</v>
      </c>
    </row>
    <row r="254" spans="1:8" x14ac:dyDescent="0.2">
      <c r="A254" s="51"/>
      <c r="B254" s="45" t="s">
        <v>20</v>
      </c>
      <c r="C254" s="45" t="s">
        <v>1946</v>
      </c>
      <c r="D254" s="45"/>
      <c r="E254" s="45"/>
      <c r="F254" s="45"/>
      <c r="G254" s="8" t="s">
        <v>0</v>
      </c>
      <c r="H254" s="9"/>
    </row>
    <row r="255" spans="1:8" ht="13.5" thickBot="1" x14ac:dyDescent="0.25">
      <c r="A255" s="52"/>
      <c r="B255" s="49" t="s">
        <v>1946</v>
      </c>
      <c r="C255" s="46">
        <v>26.71</v>
      </c>
      <c r="D255" s="46"/>
      <c r="E255" s="46"/>
      <c r="F255" s="46"/>
      <c r="G255" s="19">
        <f>C255</f>
        <v>26.71</v>
      </c>
      <c r="H255" s="11"/>
    </row>
    <row r="256" spans="1:8" ht="13.5" thickBot="1" x14ac:dyDescent="0.25">
      <c r="A256" s="53"/>
      <c r="B256" s="48"/>
      <c r="C256" s="47"/>
      <c r="D256" s="47"/>
      <c r="E256" s="47"/>
      <c r="F256" s="47"/>
      <c r="G256" s="20"/>
      <c r="H256" s="22"/>
    </row>
    <row r="257" spans="1:8" x14ac:dyDescent="0.2">
      <c r="A257" s="6" t="s">
        <v>1800</v>
      </c>
      <c r="B257" s="241" t="str">
        <f>ORÇAMENTO!C75</f>
        <v>BANCADA GRANITO ASSENTADO SOBRE ARGAMASSA CIMENTO / CAL / AREIA TRACO 1:0,25:3 INCLUSIVE REJUNTE EM CIMENTO</v>
      </c>
      <c r="C257" s="241"/>
      <c r="D257" s="241"/>
      <c r="E257" s="241"/>
      <c r="F257" s="145"/>
      <c r="G257" s="18">
        <f>G259</f>
        <v>0.44</v>
      </c>
      <c r="H257" s="7" t="str">
        <f>VLOOKUP(A257,ORÇAMENTO,4,FALSE)</f>
        <v>M²</v>
      </c>
    </row>
    <row r="258" spans="1:8" x14ac:dyDescent="0.2">
      <c r="A258" s="51"/>
      <c r="B258" s="45" t="s">
        <v>20</v>
      </c>
      <c r="C258" s="45" t="s">
        <v>1946</v>
      </c>
      <c r="D258" s="45"/>
      <c r="E258" s="45"/>
      <c r="F258" s="45"/>
      <c r="G258" s="8" t="s">
        <v>0</v>
      </c>
      <c r="H258" s="9"/>
    </row>
    <row r="259" spans="1:8" ht="27.75" customHeight="1" thickBot="1" x14ac:dyDescent="0.25">
      <c r="A259" s="52"/>
      <c r="B259" s="49" t="s">
        <v>2047</v>
      </c>
      <c r="C259" s="46">
        <v>0.44</v>
      </c>
      <c r="D259" s="46"/>
      <c r="E259" s="46"/>
      <c r="F259" s="46"/>
      <c r="G259" s="19">
        <f>C259</f>
        <v>0.44</v>
      </c>
      <c r="H259" s="11"/>
    </row>
    <row r="260" spans="1:8" ht="13.5" thickBot="1" x14ac:dyDescent="0.25">
      <c r="A260" s="53"/>
      <c r="B260" s="48"/>
      <c r="C260" s="47"/>
      <c r="D260" s="47"/>
      <c r="E260" s="47"/>
      <c r="F260" s="47"/>
      <c r="G260" s="20"/>
      <c r="H260" s="22"/>
    </row>
    <row r="261" spans="1:8" x14ac:dyDescent="0.2">
      <c r="A261" s="6" t="s">
        <v>2000</v>
      </c>
      <c r="B261" s="241" t="str">
        <f>ORÇAMENTO!C76</f>
        <v>FORRO DE GESSO EM PLACAS 60X60CM, ESPESSURA 1,2CM, INCLUSIVE FIXACAO COM ARAME</v>
      </c>
      <c r="C261" s="241"/>
      <c r="D261" s="241"/>
      <c r="E261" s="241"/>
      <c r="F261" s="145"/>
      <c r="G261" s="18">
        <f>G264</f>
        <v>17.89</v>
      </c>
      <c r="H261" s="7" t="str">
        <f>VLOOKUP(A261,ORÇAMENTO,4,FALSE)</f>
        <v>M²</v>
      </c>
    </row>
    <row r="262" spans="1:8" x14ac:dyDescent="0.2">
      <c r="A262" s="51"/>
      <c r="B262" s="45" t="s">
        <v>20</v>
      </c>
      <c r="C262" s="45" t="s">
        <v>1946</v>
      </c>
      <c r="D262" s="45"/>
      <c r="E262" s="45"/>
      <c r="F262" s="45"/>
      <c r="G262" s="8" t="s">
        <v>0</v>
      </c>
      <c r="H262" s="9"/>
    </row>
    <row r="263" spans="1:8" x14ac:dyDescent="0.2">
      <c r="A263" s="51"/>
      <c r="B263" s="21" t="s">
        <v>2047</v>
      </c>
      <c r="C263" s="21">
        <v>1.68</v>
      </c>
      <c r="D263" s="45"/>
      <c r="E263" s="45"/>
      <c r="F263" s="45"/>
      <c r="G263" s="8"/>
      <c r="H263" s="9"/>
    </row>
    <row r="264" spans="1:8" ht="13.5" thickBot="1" x14ac:dyDescent="0.25">
      <c r="A264" s="52"/>
      <c r="B264" s="64" t="s">
        <v>2048</v>
      </c>
      <c r="C264" s="46">
        <v>16.21</v>
      </c>
      <c r="D264" s="46"/>
      <c r="E264" s="46"/>
      <c r="F264" s="46"/>
      <c r="G264" s="19">
        <f>C263+C264</f>
        <v>17.89</v>
      </c>
      <c r="H264" s="11"/>
    </row>
    <row r="265" spans="1:8" ht="13.5" thickBot="1" x14ac:dyDescent="0.25">
      <c r="A265" s="53"/>
      <c r="B265" s="48"/>
      <c r="C265" s="47"/>
      <c r="D265" s="47"/>
      <c r="E265" s="47"/>
      <c r="F265" s="47"/>
      <c r="G265" s="20"/>
      <c r="H265" s="22"/>
    </row>
    <row r="266" spans="1:8" ht="13.5" thickBot="1" x14ac:dyDescent="0.25">
      <c r="A266" s="54">
        <v>10</v>
      </c>
      <c r="B266" s="240" t="str">
        <f>ORÇAMENTO!C77</f>
        <v>ESQUADRIAS</v>
      </c>
      <c r="C266" s="240"/>
      <c r="D266" s="240"/>
      <c r="E266" s="240"/>
      <c r="F266" s="58"/>
      <c r="G266" s="55"/>
      <c r="H266" s="56"/>
    </row>
    <row r="267" spans="1:8" ht="13.5" thickBot="1" x14ac:dyDescent="0.25"/>
    <row r="268" spans="1:8" x14ac:dyDescent="0.2">
      <c r="A268" s="6" t="s">
        <v>1867</v>
      </c>
      <c r="B268" s="241" t="str">
        <f>ORÇAMENTO!C78</f>
        <v>PORTA DE MADEIRA COMPENSADA LISA PARA PINTURA,  80X210X3,5CM, INCLUSO A DUELA 2A, ALIZAR 2A E DOBRADICAS</v>
      </c>
      <c r="C268" s="241"/>
      <c r="D268" s="241"/>
      <c r="E268" s="241"/>
      <c r="F268" s="145"/>
      <c r="G268" s="18">
        <f>SUM(G270:G270)</f>
        <v>5</v>
      </c>
      <c r="H268" s="7" t="str">
        <f>VLOOKUP(A268,ORÇAMENTO,4,FALSE)</f>
        <v xml:space="preserve">UN    </v>
      </c>
    </row>
    <row r="269" spans="1:8" x14ac:dyDescent="0.2">
      <c r="A269" s="51"/>
      <c r="B269" s="45" t="s">
        <v>20</v>
      </c>
      <c r="C269" s="45" t="s">
        <v>1801</v>
      </c>
      <c r="D269" s="45"/>
      <c r="E269" s="45"/>
      <c r="F269" s="45"/>
      <c r="G269" s="8" t="s">
        <v>0</v>
      </c>
      <c r="H269" s="9"/>
    </row>
    <row r="270" spans="1:8" ht="13.5" thickBot="1" x14ac:dyDescent="0.25">
      <c r="A270" s="52"/>
      <c r="B270" s="64" t="s">
        <v>1946</v>
      </c>
      <c r="C270" s="46">
        <v>5</v>
      </c>
      <c r="D270" s="46"/>
      <c r="E270" s="46"/>
      <c r="F270" s="46"/>
      <c r="G270" s="19">
        <f>C270</f>
        <v>5</v>
      </c>
      <c r="H270" s="11"/>
    </row>
    <row r="271" spans="1:8" ht="13.5" thickBot="1" x14ac:dyDescent="0.25">
      <c r="A271" s="63"/>
      <c r="B271" s="48"/>
      <c r="C271" s="47"/>
      <c r="D271" s="47"/>
      <c r="E271" s="47"/>
      <c r="F271" s="47"/>
      <c r="G271" s="20"/>
      <c r="H271" s="22"/>
    </row>
    <row r="272" spans="1:8" x14ac:dyDescent="0.2">
      <c r="A272" s="6" t="s">
        <v>2001</v>
      </c>
      <c r="B272" s="241" t="str">
        <f>ORÇAMENTO!C79</f>
        <v>JANELA DE MADEIRA TIPO VENEZIANA/GUILHOTINA, DE ABRIR, INCLUSAS GUARNICOES SEM FERRAGENS</v>
      </c>
      <c r="C272" s="241"/>
      <c r="D272" s="241"/>
      <c r="E272" s="241"/>
      <c r="F272" s="145"/>
      <c r="G272" s="18">
        <f>SUM(G274:G274)</f>
        <v>1.1000000000000001</v>
      </c>
      <c r="H272" s="7" t="str">
        <f>VLOOKUP(A272,ORÇAMENTO,4,FALSE)</f>
        <v>M²</v>
      </c>
    </row>
    <row r="273" spans="1:8" x14ac:dyDescent="0.2">
      <c r="A273" s="51"/>
      <c r="B273" s="45" t="s">
        <v>20</v>
      </c>
      <c r="C273" s="45" t="s">
        <v>1801</v>
      </c>
      <c r="D273" s="45" t="s">
        <v>21</v>
      </c>
      <c r="E273" s="45" t="s">
        <v>22</v>
      </c>
      <c r="F273" s="45"/>
      <c r="G273" s="8" t="s">
        <v>0</v>
      </c>
      <c r="H273" s="9"/>
    </row>
    <row r="274" spans="1:8" ht="13.5" thickBot="1" x14ac:dyDescent="0.25">
      <c r="A274" s="52"/>
      <c r="B274" s="64" t="s">
        <v>1946</v>
      </c>
      <c r="C274" s="46">
        <v>2</v>
      </c>
      <c r="D274" s="46">
        <v>0.55000000000000004</v>
      </c>
      <c r="E274" s="46">
        <v>1</v>
      </c>
      <c r="F274" s="83"/>
      <c r="G274" s="19">
        <f>C274*D274*E274</f>
        <v>1.1000000000000001</v>
      </c>
      <c r="H274" s="11"/>
    </row>
    <row r="275" spans="1:8" ht="13.5" thickBot="1" x14ac:dyDescent="0.25">
      <c r="A275" s="63"/>
      <c r="B275" s="48"/>
      <c r="C275" s="47"/>
      <c r="D275" s="47"/>
      <c r="E275" s="47"/>
      <c r="F275" s="47"/>
      <c r="G275" s="20">
        <f>C275*D275*E275</f>
        <v>0</v>
      </c>
      <c r="H275" s="22"/>
    </row>
    <row r="276" spans="1:8" x14ac:dyDescent="0.2">
      <c r="A276" s="6" t="s">
        <v>2002</v>
      </c>
      <c r="B276" s="241" t="str">
        <f>ORÇAMENTO!C80</f>
        <v>FECHADURA DE EMBUTIR COMPLETA, PARA PORTAS EXTERNAS, PADRAO DE ACABAMENTO MEDIO</v>
      </c>
      <c r="C276" s="241"/>
      <c r="D276" s="241"/>
      <c r="E276" s="241"/>
      <c r="F276" s="145"/>
      <c r="G276" s="18">
        <f>SUM(C278:C278)</f>
        <v>5</v>
      </c>
      <c r="H276" s="7" t="str">
        <f>VLOOKUP(A276,ORÇAMENTO,4,FALSE)</f>
        <v xml:space="preserve">UN    </v>
      </c>
    </row>
    <row r="277" spans="1:8" x14ac:dyDescent="0.2">
      <c r="A277" s="51"/>
      <c r="B277" s="45" t="s">
        <v>20</v>
      </c>
      <c r="C277" s="45" t="s">
        <v>1801</v>
      </c>
      <c r="D277" s="45"/>
      <c r="E277" s="45"/>
      <c r="F277" s="45"/>
      <c r="G277" s="8" t="s">
        <v>0</v>
      </c>
      <c r="H277" s="9"/>
    </row>
    <row r="278" spans="1:8" ht="13.5" thickBot="1" x14ac:dyDescent="0.25">
      <c r="A278" s="52"/>
      <c r="B278" s="64" t="s">
        <v>1946</v>
      </c>
      <c r="C278" s="46">
        <v>5</v>
      </c>
      <c r="D278" s="83"/>
      <c r="E278" s="83"/>
      <c r="F278" s="83"/>
      <c r="G278" s="139"/>
      <c r="H278" s="11"/>
    </row>
    <row r="279" spans="1:8" ht="13.5" thickBot="1" x14ac:dyDescent="0.25">
      <c r="A279" s="63"/>
      <c r="B279" s="49"/>
      <c r="C279" s="46"/>
      <c r="D279" s="46"/>
      <c r="E279" s="46"/>
      <c r="F279" s="46"/>
      <c r="G279" s="19"/>
      <c r="H279" s="65"/>
    </row>
    <row r="280" spans="1:8" ht="13.5" thickBot="1" x14ac:dyDescent="0.25">
      <c r="A280" s="54">
        <v>11</v>
      </c>
      <c r="B280" s="240" t="str">
        <f>ORÇAMENTO!C81</f>
        <v>PINTURA</v>
      </c>
      <c r="C280" s="240"/>
      <c r="D280" s="240"/>
      <c r="E280" s="240"/>
      <c r="F280" s="58"/>
      <c r="G280" s="55"/>
      <c r="H280" s="56"/>
    </row>
    <row r="281" spans="1:8" ht="13.5" thickBot="1" x14ac:dyDescent="0.25">
      <c r="A281" s="84"/>
    </row>
    <row r="282" spans="1:8" x14ac:dyDescent="0.2">
      <c r="A282" s="6" t="s">
        <v>2003</v>
      </c>
      <c r="B282" s="241" t="str">
        <f>ORÇAMENTO!C82</f>
        <v>APLICAÇÃO DE FUNDO SELADOR LÁTEX PVA EM PAREDES, UMA DEMÃO. AF_06/2014</v>
      </c>
      <c r="C282" s="241"/>
      <c r="D282" s="241"/>
      <c r="E282" s="241"/>
      <c r="F282" s="145"/>
      <c r="G282" s="18">
        <f>SUM(G284:G284)</f>
        <v>28.89</v>
      </c>
      <c r="H282" s="7" t="s">
        <v>1823</v>
      </c>
    </row>
    <row r="283" spans="1:8" x14ac:dyDescent="0.2">
      <c r="A283" s="51"/>
      <c r="B283" s="45" t="s">
        <v>20</v>
      </c>
      <c r="C283" s="45" t="s">
        <v>1812</v>
      </c>
      <c r="D283" s="45" t="s">
        <v>1995</v>
      </c>
      <c r="E283" s="45" t="s">
        <v>1811</v>
      </c>
      <c r="F283" s="45"/>
      <c r="G283" s="8" t="s">
        <v>0</v>
      </c>
      <c r="H283" s="9"/>
    </row>
    <row r="284" spans="1:8" ht="13.5" thickBot="1" x14ac:dyDescent="0.25">
      <c r="A284" s="52"/>
      <c r="B284" s="64" t="s">
        <v>2048</v>
      </c>
      <c r="C284" s="46">
        <v>1</v>
      </c>
      <c r="D284" s="46">
        <v>10.7</v>
      </c>
      <c r="E284" s="46">
        <v>2.7</v>
      </c>
      <c r="F284" s="46"/>
      <c r="G284" s="19">
        <f>C284*D284*E284</f>
        <v>28.89</v>
      </c>
      <c r="H284" s="11"/>
    </row>
    <row r="285" spans="1:8" ht="13.5" thickBot="1" x14ac:dyDescent="0.25"/>
    <row r="286" spans="1:8" x14ac:dyDescent="0.2">
      <c r="A286" s="6" t="s">
        <v>40</v>
      </c>
      <c r="B286" s="241" t="str">
        <f>ORÇAMENTO!C83</f>
        <v>APLICAÇÃO E LIXAMENTO DE MASSA LÁTEX EM PAREDES, UMA DEMÃO. AF_06/2014</v>
      </c>
      <c r="C286" s="241"/>
      <c r="D286" s="241"/>
      <c r="E286" s="241"/>
      <c r="F286" s="145"/>
      <c r="G286" s="18">
        <f>G282</f>
        <v>28.89</v>
      </c>
      <c r="H286" s="7" t="s">
        <v>1823</v>
      </c>
    </row>
    <row r="287" spans="1:8" x14ac:dyDescent="0.2">
      <c r="A287" s="51"/>
      <c r="B287" s="45" t="s">
        <v>20</v>
      </c>
      <c r="C287" s="45" t="s">
        <v>1812</v>
      </c>
      <c r="D287" s="45" t="s">
        <v>1995</v>
      </c>
      <c r="E287" s="45" t="s">
        <v>1811</v>
      </c>
      <c r="F287" s="45"/>
      <c r="G287" s="8" t="s">
        <v>0</v>
      </c>
      <c r="H287" s="9"/>
    </row>
    <row r="288" spans="1:8" ht="13.5" thickBot="1" x14ac:dyDescent="0.25">
      <c r="A288" s="52"/>
      <c r="B288" s="64" t="s">
        <v>2048</v>
      </c>
      <c r="C288" s="46">
        <v>1</v>
      </c>
      <c r="D288" s="46">
        <v>10.7</v>
      </c>
      <c r="E288" s="46">
        <v>2.7</v>
      </c>
      <c r="F288" s="46"/>
      <c r="G288" s="139">
        <f>C288*D288*E288</f>
        <v>28.89</v>
      </c>
      <c r="H288" s="11"/>
    </row>
    <row r="290" spans="1:8" ht="13.5" thickBot="1" x14ac:dyDescent="0.25">
      <c r="A290" s="63"/>
      <c r="B290" s="49"/>
      <c r="C290" s="46"/>
      <c r="D290" s="46"/>
      <c r="E290" s="46"/>
      <c r="F290" s="46"/>
      <c r="G290" s="19">
        <v>0</v>
      </c>
      <c r="H290" s="65"/>
    </row>
    <row r="291" spans="1:8" x14ac:dyDescent="0.2">
      <c r="A291" s="6" t="s">
        <v>40</v>
      </c>
      <c r="B291" s="241" t="str">
        <f>ORÇAMENTO!C84</f>
        <v>APLICAÇÃO MANUAL DE PINTURA COM TINTA LÁTEX PVA EM PAREDES, DUAS DEMÃOS. AF_06/2014</v>
      </c>
      <c r="C291" s="241"/>
      <c r="D291" s="241"/>
      <c r="E291" s="241"/>
      <c r="F291" s="192"/>
      <c r="G291" s="18">
        <f>G293</f>
        <v>28.89</v>
      </c>
      <c r="H291" s="7" t="s">
        <v>1823</v>
      </c>
    </row>
    <row r="292" spans="1:8" x14ac:dyDescent="0.2">
      <c r="A292" s="51"/>
      <c r="B292" s="45" t="s">
        <v>20</v>
      </c>
      <c r="C292" s="45" t="s">
        <v>1812</v>
      </c>
      <c r="D292" s="45" t="s">
        <v>1995</v>
      </c>
      <c r="E292" s="45" t="s">
        <v>1811</v>
      </c>
      <c r="F292" s="45"/>
      <c r="G292" s="8" t="s">
        <v>0</v>
      </c>
      <c r="H292" s="9"/>
    </row>
    <row r="293" spans="1:8" ht="13.5" thickBot="1" x14ac:dyDescent="0.25">
      <c r="A293" s="52"/>
      <c r="B293" s="64" t="s">
        <v>2048</v>
      </c>
      <c r="C293" s="46">
        <v>1</v>
      </c>
      <c r="D293" s="46">
        <v>10.7</v>
      </c>
      <c r="E293" s="46">
        <v>2.7</v>
      </c>
      <c r="F293" s="46"/>
      <c r="G293" s="139">
        <f>C293*D293*E293</f>
        <v>28.89</v>
      </c>
      <c r="H293" s="11"/>
    </row>
    <row r="294" spans="1:8" x14ac:dyDescent="0.2">
      <c r="A294" s="51"/>
      <c r="B294" s="45"/>
      <c r="C294" s="45"/>
      <c r="D294" s="45"/>
      <c r="E294" s="45"/>
      <c r="F294" s="45"/>
      <c r="G294" s="8"/>
      <c r="H294" s="9"/>
    </row>
    <row r="295" spans="1:8" ht="13.5" thickBot="1" x14ac:dyDescent="0.25">
      <c r="A295" s="51"/>
      <c r="B295" s="45"/>
      <c r="C295" s="45"/>
      <c r="D295" s="45"/>
      <c r="E295" s="45"/>
      <c r="F295" s="45"/>
      <c r="G295" s="8"/>
      <c r="H295" s="9"/>
    </row>
    <row r="296" spans="1:8" x14ac:dyDescent="0.2">
      <c r="A296" s="6" t="s">
        <v>40</v>
      </c>
      <c r="B296" s="241" t="str">
        <f>ORÇAMENTO!C85</f>
        <v>PINTURA EM VERNIZ SINTETICO BRILHANTE EM MADEIRA, TRES DEMAOS</v>
      </c>
      <c r="C296" s="241"/>
      <c r="D296" s="241"/>
      <c r="E296" s="241"/>
      <c r="F296" s="192"/>
      <c r="G296" s="18">
        <f>G298</f>
        <v>1.2100000000000002</v>
      </c>
      <c r="H296" s="7" t="s">
        <v>1823</v>
      </c>
    </row>
    <row r="297" spans="1:8" x14ac:dyDescent="0.2">
      <c r="A297" s="51"/>
      <c r="B297" s="45" t="s">
        <v>20</v>
      </c>
      <c r="C297" s="45" t="s">
        <v>1812</v>
      </c>
      <c r="D297" s="45" t="s">
        <v>1995</v>
      </c>
      <c r="E297" s="45" t="s">
        <v>1811</v>
      </c>
      <c r="F297" s="45"/>
      <c r="G297" s="8" t="s">
        <v>0</v>
      </c>
      <c r="H297" s="9"/>
    </row>
    <row r="298" spans="1:8" ht="13.5" thickBot="1" x14ac:dyDescent="0.25">
      <c r="A298" s="52"/>
      <c r="B298" s="64" t="s">
        <v>2048</v>
      </c>
      <c r="C298" s="46">
        <v>2</v>
      </c>
      <c r="D298" s="46">
        <v>1.1000000000000001</v>
      </c>
      <c r="E298" s="46">
        <v>0.55000000000000004</v>
      </c>
      <c r="F298" s="46"/>
      <c r="G298" s="139">
        <f>C298*D298*E298</f>
        <v>1.2100000000000002</v>
      </c>
      <c r="H298" s="11"/>
    </row>
    <row r="299" spans="1:8" ht="13.5" thickBot="1" x14ac:dyDescent="0.25">
      <c r="A299" s="63"/>
      <c r="B299" s="49"/>
      <c r="C299" s="46"/>
      <c r="D299" s="46"/>
      <c r="E299" s="46"/>
      <c r="F299" s="46"/>
      <c r="G299" s="19"/>
      <c r="H299" s="65"/>
    </row>
    <row r="300" spans="1:8" ht="12.75" customHeight="1" thickBot="1" x14ac:dyDescent="0.25">
      <c r="A300" s="54">
        <v>12</v>
      </c>
      <c r="B300" s="240" t="str">
        <f>ORÇAMENTO!C86</f>
        <v>DIVERSOS</v>
      </c>
      <c r="C300" s="240"/>
      <c r="D300" s="240"/>
      <c r="E300" s="240"/>
      <c r="F300" s="66"/>
      <c r="G300" s="55"/>
      <c r="H300" s="56"/>
    </row>
    <row r="301" spans="1:8" ht="13.5" thickBot="1" x14ac:dyDescent="0.25"/>
    <row r="302" spans="1:8" x14ac:dyDescent="0.2">
      <c r="A302" s="6" t="s">
        <v>1807</v>
      </c>
      <c r="B302" s="241" t="str">
        <f>ORÇAMENTO!C87</f>
        <v>LIMPEZA FINAL DA OBRA</v>
      </c>
      <c r="C302" s="241"/>
      <c r="D302" s="241"/>
      <c r="E302" s="241"/>
      <c r="F302" s="124"/>
      <c r="G302" s="18">
        <f>G304</f>
        <v>26.71</v>
      </c>
      <c r="H302" s="7" t="s">
        <v>1823</v>
      </c>
    </row>
    <row r="303" spans="1:8" x14ac:dyDescent="0.2">
      <c r="A303" s="51"/>
      <c r="B303" s="45" t="s">
        <v>20</v>
      </c>
      <c r="C303" s="45" t="s">
        <v>1806</v>
      </c>
      <c r="D303" s="45" t="s">
        <v>1820</v>
      </c>
      <c r="E303" s="45"/>
      <c r="F303" s="45"/>
      <c r="G303" s="8" t="s">
        <v>0</v>
      </c>
      <c r="H303" s="9"/>
    </row>
    <row r="304" spans="1:8" ht="13.5" thickBot="1" x14ac:dyDescent="0.25">
      <c r="A304" s="52"/>
      <c r="B304" s="49" t="s">
        <v>1964</v>
      </c>
      <c r="C304" s="46"/>
      <c r="D304" s="46"/>
      <c r="E304" s="46"/>
      <c r="F304" s="46"/>
      <c r="G304" s="19">
        <v>26.71</v>
      </c>
      <c r="H304" s="11"/>
    </row>
    <row r="305" spans="1:8" ht="13.5" thickBot="1" x14ac:dyDescent="0.25"/>
    <row r="306" spans="1:8" x14ac:dyDescent="0.2">
      <c r="A306" s="6" t="s">
        <v>1807</v>
      </c>
      <c r="B306" s="241" t="str">
        <f>ORÇAMENTO!C88</f>
        <v>DEMOLICAO DE ALVENARIA DE ELEMENTOS CERAMICOS VAZADOS</v>
      </c>
      <c r="C306" s="241"/>
      <c r="D306" s="241"/>
      <c r="E306" s="241"/>
      <c r="F306" s="156"/>
      <c r="G306" s="18">
        <f>G308</f>
        <v>10.199999999999999</v>
      </c>
      <c r="H306" s="7" t="s">
        <v>1823</v>
      </c>
    </row>
    <row r="307" spans="1:8" x14ac:dyDescent="0.2">
      <c r="A307" s="51"/>
      <c r="B307" s="45" t="s">
        <v>20</v>
      </c>
      <c r="C307" s="45"/>
      <c r="D307" s="45"/>
      <c r="E307" s="45"/>
      <c r="F307" s="45"/>
      <c r="G307" s="8" t="s">
        <v>0</v>
      </c>
      <c r="H307" s="9"/>
    </row>
    <row r="308" spans="1:8" ht="13.5" thickBot="1" x14ac:dyDescent="0.25">
      <c r="A308" s="52"/>
      <c r="B308" s="49" t="s">
        <v>2049</v>
      </c>
      <c r="C308" s="46">
        <v>10.199999999999999</v>
      </c>
      <c r="D308" s="46"/>
      <c r="E308" s="46"/>
      <c r="F308" s="46"/>
      <c r="G308" s="19">
        <v>10.199999999999999</v>
      </c>
      <c r="H308" s="11"/>
    </row>
  </sheetData>
  <mergeCells count="80">
    <mergeCell ref="B266:E266"/>
    <mergeCell ref="B245:E245"/>
    <mergeCell ref="B235:F235"/>
    <mergeCell ref="B276:E276"/>
    <mergeCell ref="B272:E272"/>
    <mergeCell ref="B268:E268"/>
    <mergeCell ref="B253:E253"/>
    <mergeCell ref="B302:E302"/>
    <mergeCell ref="B300:E300"/>
    <mergeCell ref="B280:E280"/>
    <mergeCell ref="B291:E291"/>
    <mergeCell ref="B286:E286"/>
    <mergeCell ref="B282:E282"/>
    <mergeCell ref="B296:E296"/>
    <mergeCell ref="B229:F229"/>
    <mergeCell ref="B183:E183"/>
    <mergeCell ref="B187:E187"/>
    <mergeCell ref="B191:E191"/>
    <mergeCell ref="B195:E195"/>
    <mergeCell ref="B199:E199"/>
    <mergeCell ref="B203:E203"/>
    <mergeCell ref="B207:E207"/>
    <mergeCell ref="B211:E211"/>
    <mergeCell ref="B215:E215"/>
    <mergeCell ref="B219:E219"/>
    <mergeCell ref="B223:E223"/>
    <mergeCell ref="B123:E123"/>
    <mergeCell ref="B163:E163"/>
    <mergeCell ref="B137:E137"/>
    <mergeCell ref="B131:E131"/>
    <mergeCell ref="B135:E135"/>
    <mergeCell ref="B127:E127"/>
    <mergeCell ref="B34:E34"/>
    <mergeCell ref="B38:E38"/>
    <mergeCell ref="B42:E42"/>
    <mergeCell ref="B87:E87"/>
    <mergeCell ref="B94:E94"/>
    <mergeCell ref="B89:E89"/>
    <mergeCell ref="B56:E56"/>
    <mergeCell ref="B60:E60"/>
    <mergeCell ref="B64:E64"/>
    <mergeCell ref="B119:E119"/>
    <mergeCell ref="B101:E101"/>
    <mergeCell ref="B109:E109"/>
    <mergeCell ref="B111:E111"/>
    <mergeCell ref="B97:E97"/>
    <mergeCell ref="B105:E105"/>
    <mergeCell ref="B115:E115"/>
    <mergeCell ref="B306:E306"/>
    <mergeCell ref="B159:E159"/>
    <mergeCell ref="B155:E155"/>
    <mergeCell ref="B141:E141"/>
    <mergeCell ref="B149:E149"/>
    <mergeCell ref="B151:E151"/>
    <mergeCell ref="B167:E167"/>
    <mergeCell ref="B261:E261"/>
    <mergeCell ref="B171:E171"/>
    <mergeCell ref="B257:E257"/>
    <mergeCell ref="B145:E145"/>
    <mergeCell ref="B175:E175"/>
    <mergeCell ref="B179:E179"/>
    <mergeCell ref="B227:E227"/>
    <mergeCell ref="B249:E249"/>
    <mergeCell ref="B241:E241"/>
    <mergeCell ref="A1:H2"/>
    <mergeCell ref="B79:E79"/>
    <mergeCell ref="B81:E81"/>
    <mergeCell ref="B16:E16"/>
    <mergeCell ref="B14:E14"/>
    <mergeCell ref="B21:E21"/>
    <mergeCell ref="B4:E4"/>
    <mergeCell ref="B6:E6"/>
    <mergeCell ref="B72:E72"/>
    <mergeCell ref="B10:E10"/>
    <mergeCell ref="B68:E68"/>
    <mergeCell ref="B52:E52"/>
    <mergeCell ref="B46:E46"/>
    <mergeCell ref="B48:E48"/>
    <mergeCell ref="B26:E26"/>
    <mergeCell ref="B32:E32"/>
  </mergeCells>
  <printOptions horizontalCentered="1"/>
  <pageMargins left="1.1811023622047245" right="0.39370078740157483" top="1.9685039370078741" bottom="0.98425196850393704" header="0.15748031496062992" footer="0.15748031496062992"/>
  <pageSetup paperSize="9" scale="70" fitToHeight="0" orientation="portrait" r:id="rId1"/>
  <headerFooter>
    <oddFooter>&amp;L&amp;P de &amp;N&amp;RLucas Antôion
Engenheiro Civil
CREA 2111674664XXXX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H19"/>
  <sheetViews>
    <sheetView view="pageLayout" zoomScaleNormal="100" workbookViewId="0">
      <selection activeCell="J13" sqref="J13"/>
    </sheetView>
  </sheetViews>
  <sheetFormatPr defaultRowHeight="12.75" x14ac:dyDescent="0.2"/>
  <cols>
    <col min="1" max="1" width="8" style="2" customWidth="1"/>
    <col min="2" max="2" width="49.42578125" style="2" customWidth="1"/>
    <col min="3" max="3" width="16.42578125" style="2" customWidth="1"/>
    <col min="4" max="4" width="9.5703125" style="2" bestFit="1" customWidth="1"/>
    <col min="5" max="16384" width="9.140625" style="2"/>
  </cols>
  <sheetData>
    <row r="1" spans="1:8" ht="18.75" customHeight="1" x14ac:dyDescent="0.25">
      <c r="A1" s="238" t="s">
        <v>2085</v>
      </c>
      <c r="B1" s="238"/>
      <c r="C1" s="238"/>
      <c r="D1" s="238"/>
      <c r="E1" s="238"/>
      <c r="F1" s="238"/>
      <c r="G1" s="238"/>
      <c r="H1" s="238"/>
    </row>
    <row r="2" spans="1:8" ht="17.25" customHeight="1" x14ac:dyDescent="0.25">
      <c r="A2" s="159" t="s">
        <v>2045</v>
      </c>
      <c r="B2" s="88"/>
      <c r="C2" s="88"/>
      <c r="D2" s="4"/>
      <c r="E2" s="4"/>
      <c r="F2" s="4"/>
      <c r="G2" s="4"/>
    </row>
    <row r="3" spans="1:8" ht="18" customHeight="1" x14ac:dyDescent="0.25">
      <c r="A3" s="159" t="s">
        <v>2089</v>
      </c>
      <c r="B3" s="88"/>
      <c r="C3" s="88"/>
      <c r="D3" s="4"/>
      <c r="E3" s="4"/>
      <c r="F3" s="4"/>
      <c r="G3" s="4"/>
    </row>
    <row r="4" spans="1:8" ht="12.75" customHeight="1" x14ac:dyDescent="0.2">
      <c r="A4" s="5"/>
      <c r="B4" s="87" t="s">
        <v>23</v>
      </c>
      <c r="C4" s="5"/>
      <c r="D4" s="4"/>
      <c r="E4" s="4"/>
      <c r="F4" s="4"/>
      <c r="G4" s="4"/>
    </row>
    <row r="5" spans="1:8" ht="12.75" customHeight="1" thickBot="1" x14ac:dyDescent="0.25">
      <c r="A5" s="5"/>
      <c r="B5" s="5"/>
      <c r="C5" s="5"/>
      <c r="D5" s="4"/>
      <c r="E5" s="4"/>
      <c r="F5" s="4"/>
      <c r="G5" s="4"/>
    </row>
    <row r="6" spans="1:8" ht="22.5" customHeight="1" thickBot="1" x14ac:dyDescent="0.25">
      <c r="A6" s="13" t="s">
        <v>2</v>
      </c>
      <c r="B6" s="13" t="s">
        <v>3</v>
      </c>
      <c r="C6" s="13" t="s">
        <v>5</v>
      </c>
      <c r="D6" s="12"/>
      <c r="E6" s="12"/>
      <c r="F6" s="12"/>
      <c r="G6" s="12"/>
    </row>
    <row r="7" spans="1:8" ht="27" customHeight="1" thickBot="1" x14ac:dyDescent="0.25">
      <c r="A7" s="16">
        <v>1</v>
      </c>
      <c r="B7" s="15" t="str">
        <f>ORÇAMENTO!C9</f>
        <v>SERVIÇOS PRELIMINARES</v>
      </c>
      <c r="C7" s="59">
        <f>ORÇAMENTO!H9</f>
        <v>969.31</v>
      </c>
    </row>
    <row r="8" spans="1:8" ht="26.25" customHeight="1" thickBot="1" x14ac:dyDescent="0.25">
      <c r="A8" s="16">
        <v>2</v>
      </c>
      <c r="B8" s="15" t="str">
        <f t="shared" ref="B8:B16" si="0">IF(A8="","",VLOOKUP(A8,ORÇAMENTO,3,FALSE))</f>
        <v>MOVIMENTO DE TERRA</v>
      </c>
      <c r="C8" s="59">
        <f>ORÇAMENTO!H12</f>
        <v>639.91999999999996</v>
      </c>
    </row>
    <row r="9" spans="1:8" ht="26.25" customHeight="1" thickBot="1" x14ac:dyDescent="0.25">
      <c r="A9" s="16">
        <v>3</v>
      </c>
      <c r="B9" s="15" t="str">
        <f t="shared" si="0"/>
        <v>FUNDAÇÕES</v>
      </c>
      <c r="C9" s="59">
        <f>ORÇAMENTO!H16</f>
        <v>546.35</v>
      </c>
    </row>
    <row r="10" spans="1:8" ht="26.25" customHeight="1" thickBot="1" x14ac:dyDescent="0.25">
      <c r="A10" s="16">
        <v>4</v>
      </c>
      <c r="B10" s="15" t="str">
        <f t="shared" si="0"/>
        <v>ESTRUTURAS</v>
      </c>
      <c r="C10" s="59">
        <f>ORÇAMENTO!H20</f>
        <v>4674.75</v>
      </c>
    </row>
    <row r="11" spans="1:8" ht="26.25" customHeight="1" thickBot="1" x14ac:dyDescent="0.25">
      <c r="A11" s="16">
        <v>5</v>
      </c>
      <c r="B11" s="15" t="str">
        <f t="shared" si="0"/>
        <v>PAREDES/PAINEIS</v>
      </c>
      <c r="C11" s="59">
        <f>ORÇAMENTO!H29</f>
        <v>1936.02</v>
      </c>
    </row>
    <row r="12" spans="1:8" ht="26.25" customHeight="1" thickBot="1" x14ac:dyDescent="0.25">
      <c r="A12" s="16">
        <v>6</v>
      </c>
      <c r="B12" s="15" t="str">
        <f t="shared" si="0"/>
        <v>COBERTURA</v>
      </c>
      <c r="C12" s="59">
        <f>ORÇAMENTO!H31</f>
        <v>4320.99</v>
      </c>
    </row>
    <row r="13" spans="1:8" ht="27" customHeight="1" thickBot="1" x14ac:dyDescent="0.25">
      <c r="A13" s="16">
        <v>7</v>
      </c>
      <c r="B13" s="15" t="str">
        <f t="shared" si="0"/>
        <v>INSTALAÇÕES ELÉTRICAS</v>
      </c>
      <c r="C13" s="59">
        <f>ORÇAMENTO!H37</f>
        <v>2274.37</v>
      </c>
    </row>
    <row r="14" spans="1:8" ht="27" customHeight="1" thickBot="1" x14ac:dyDescent="0.25">
      <c r="A14" s="16">
        <v>8</v>
      </c>
      <c r="B14" s="15" t="str">
        <f t="shared" si="0"/>
        <v>INSTALAÇÕES HIDROSSANITÁRIAS</v>
      </c>
      <c r="C14" s="59">
        <f>ORÇAMENTO!H48</f>
        <v>2822.7799999999997</v>
      </c>
      <c r="D14" s="23"/>
    </row>
    <row r="15" spans="1:8" ht="27" customHeight="1" thickBot="1" x14ac:dyDescent="0.25">
      <c r="A15" s="16">
        <v>9</v>
      </c>
      <c r="B15" s="15" t="str">
        <f t="shared" si="0"/>
        <v>REVESTIMENTO E TRATAMENTO DE SUPERFICIES</v>
      </c>
      <c r="C15" s="59">
        <f>ORÇAMENTO!H68</f>
        <v>8659.3976000000002</v>
      </c>
    </row>
    <row r="16" spans="1:8" ht="27" customHeight="1" thickBot="1" x14ac:dyDescent="0.25">
      <c r="A16" s="16">
        <v>10</v>
      </c>
      <c r="B16" s="15" t="str">
        <f t="shared" si="0"/>
        <v>ESQUADRIAS</v>
      </c>
      <c r="C16" s="59">
        <f>ORÇAMENTO!H77</f>
        <v>3123.04</v>
      </c>
    </row>
    <row r="17" spans="1:3" ht="27" customHeight="1" thickBot="1" x14ac:dyDescent="0.25">
      <c r="A17" s="16">
        <v>11</v>
      </c>
      <c r="B17" s="15" t="s">
        <v>15</v>
      </c>
      <c r="C17" s="59">
        <f>ORÇAMENTO!H81</f>
        <v>526.81999999999994</v>
      </c>
    </row>
    <row r="18" spans="1:3" ht="27" customHeight="1" thickBot="1" x14ac:dyDescent="0.25">
      <c r="A18" s="16">
        <v>12</v>
      </c>
      <c r="B18" s="15" t="str">
        <f>IF(A18="","",VLOOKUP(A18,ORÇAMENTO,3,FALSE))</f>
        <v>DIVERSOS</v>
      </c>
      <c r="C18" s="59">
        <f>ORÇAMENTO!H86</f>
        <v>432.47</v>
      </c>
    </row>
    <row r="19" spans="1:3" ht="27.75" customHeight="1" thickBot="1" x14ac:dyDescent="0.25">
      <c r="A19" s="10"/>
      <c r="B19" s="14" t="s">
        <v>25</v>
      </c>
      <c r="C19" s="60">
        <f>SUM(C7:C18)</f>
        <v>30926.2176</v>
      </c>
    </row>
  </sheetData>
  <mergeCells count="1">
    <mergeCell ref="A1:H1"/>
  </mergeCells>
  <printOptions horizontalCentered="1"/>
  <pageMargins left="1.1811023622047245" right="0.78740157480314965" top="2.1653543307086616" bottom="0.78740157480314965" header="0.31496062992125984" footer="0.31496062992125984"/>
  <pageSetup paperSize="9" scale="85" orientation="portrait" r:id="rId1"/>
  <headerFooter>
    <oddFooter>&amp;RLucas Antônio de Medeiros Teixeira
Engenheiro Civil
CREA 2111674664XXXX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7"/>
  <sheetViews>
    <sheetView view="pageLayout" topLeftCell="A4" zoomScaleNormal="110" zoomScaleSheetLayoutView="80" workbookViewId="0">
      <selection activeCell="W19" sqref="W19"/>
    </sheetView>
  </sheetViews>
  <sheetFormatPr defaultColWidth="11.42578125" defaultRowHeight="12.75" x14ac:dyDescent="0.2"/>
  <cols>
    <col min="1" max="1" width="5.7109375" style="70" customWidth="1"/>
    <col min="2" max="2" width="38.7109375" style="70" customWidth="1"/>
    <col min="3" max="3" width="17.7109375" style="70" customWidth="1"/>
    <col min="4" max="21" width="4.5703125" style="70" customWidth="1"/>
    <col min="22" max="22" width="11.42578125" style="80" customWidth="1"/>
    <col min="23" max="250" width="11.42578125" style="70"/>
    <col min="251" max="251" width="5.7109375" style="70" customWidth="1"/>
    <col min="252" max="252" width="38.7109375" style="70" customWidth="1"/>
    <col min="253" max="253" width="17.7109375" style="70" customWidth="1"/>
    <col min="254" max="277" width="4.5703125" style="70" customWidth="1"/>
    <col min="278" max="278" width="11.42578125" style="70" customWidth="1"/>
    <col min="279" max="506" width="11.42578125" style="70"/>
    <col min="507" max="507" width="5.7109375" style="70" customWidth="1"/>
    <col min="508" max="508" width="38.7109375" style="70" customWidth="1"/>
    <col min="509" max="509" width="17.7109375" style="70" customWidth="1"/>
    <col min="510" max="533" width="4.5703125" style="70" customWidth="1"/>
    <col min="534" max="534" width="11.42578125" style="70" customWidth="1"/>
    <col min="535" max="762" width="11.42578125" style="70"/>
    <col min="763" max="763" width="5.7109375" style="70" customWidth="1"/>
    <col min="764" max="764" width="38.7109375" style="70" customWidth="1"/>
    <col min="765" max="765" width="17.7109375" style="70" customWidth="1"/>
    <col min="766" max="789" width="4.5703125" style="70" customWidth="1"/>
    <col min="790" max="790" width="11.42578125" style="70" customWidth="1"/>
    <col min="791" max="1018" width="11.42578125" style="70"/>
    <col min="1019" max="1019" width="5.7109375" style="70" customWidth="1"/>
    <col min="1020" max="1020" width="38.7109375" style="70" customWidth="1"/>
    <col min="1021" max="1021" width="17.7109375" style="70" customWidth="1"/>
    <col min="1022" max="1045" width="4.5703125" style="70" customWidth="1"/>
    <col min="1046" max="1046" width="11.42578125" style="70" customWidth="1"/>
    <col min="1047" max="1274" width="11.42578125" style="70"/>
    <col min="1275" max="1275" width="5.7109375" style="70" customWidth="1"/>
    <col min="1276" max="1276" width="38.7109375" style="70" customWidth="1"/>
    <col min="1277" max="1277" width="17.7109375" style="70" customWidth="1"/>
    <col min="1278" max="1301" width="4.5703125" style="70" customWidth="1"/>
    <col min="1302" max="1302" width="11.42578125" style="70" customWidth="1"/>
    <col min="1303" max="1530" width="11.42578125" style="70"/>
    <col min="1531" max="1531" width="5.7109375" style="70" customWidth="1"/>
    <col min="1532" max="1532" width="38.7109375" style="70" customWidth="1"/>
    <col min="1533" max="1533" width="17.7109375" style="70" customWidth="1"/>
    <col min="1534" max="1557" width="4.5703125" style="70" customWidth="1"/>
    <col min="1558" max="1558" width="11.42578125" style="70" customWidth="1"/>
    <col min="1559" max="1786" width="11.42578125" style="70"/>
    <col min="1787" max="1787" width="5.7109375" style="70" customWidth="1"/>
    <col min="1788" max="1788" width="38.7109375" style="70" customWidth="1"/>
    <col min="1789" max="1789" width="17.7109375" style="70" customWidth="1"/>
    <col min="1790" max="1813" width="4.5703125" style="70" customWidth="1"/>
    <col min="1814" max="1814" width="11.42578125" style="70" customWidth="1"/>
    <col min="1815" max="2042" width="11.42578125" style="70"/>
    <col min="2043" max="2043" width="5.7109375" style="70" customWidth="1"/>
    <col min="2044" max="2044" width="38.7109375" style="70" customWidth="1"/>
    <col min="2045" max="2045" width="17.7109375" style="70" customWidth="1"/>
    <col min="2046" max="2069" width="4.5703125" style="70" customWidth="1"/>
    <col min="2070" max="2070" width="11.42578125" style="70" customWidth="1"/>
    <col min="2071" max="2298" width="11.42578125" style="70"/>
    <col min="2299" max="2299" width="5.7109375" style="70" customWidth="1"/>
    <col min="2300" max="2300" width="38.7109375" style="70" customWidth="1"/>
    <col min="2301" max="2301" width="17.7109375" style="70" customWidth="1"/>
    <col min="2302" max="2325" width="4.5703125" style="70" customWidth="1"/>
    <col min="2326" max="2326" width="11.42578125" style="70" customWidth="1"/>
    <col min="2327" max="2554" width="11.42578125" style="70"/>
    <col min="2555" max="2555" width="5.7109375" style="70" customWidth="1"/>
    <col min="2556" max="2556" width="38.7109375" style="70" customWidth="1"/>
    <col min="2557" max="2557" width="17.7109375" style="70" customWidth="1"/>
    <col min="2558" max="2581" width="4.5703125" style="70" customWidth="1"/>
    <col min="2582" max="2582" width="11.42578125" style="70" customWidth="1"/>
    <col min="2583" max="2810" width="11.42578125" style="70"/>
    <col min="2811" max="2811" width="5.7109375" style="70" customWidth="1"/>
    <col min="2812" max="2812" width="38.7109375" style="70" customWidth="1"/>
    <col min="2813" max="2813" width="17.7109375" style="70" customWidth="1"/>
    <col min="2814" max="2837" width="4.5703125" style="70" customWidth="1"/>
    <col min="2838" max="2838" width="11.42578125" style="70" customWidth="1"/>
    <col min="2839" max="3066" width="11.42578125" style="70"/>
    <col min="3067" max="3067" width="5.7109375" style="70" customWidth="1"/>
    <col min="3068" max="3068" width="38.7109375" style="70" customWidth="1"/>
    <col min="3069" max="3069" width="17.7109375" style="70" customWidth="1"/>
    <col min="3070" max="3093" width="4.5703125" style="70" customWidth="1"/>
    <col min="3094" max="3094" width="11.42578125" style="70" customWidth="1"/>
    <col min="3095" max="3322" width="11.42578125" style="70"/>
    <col min="3323" max="3323" width="5.7109375" style="70" customWidth="1"/>
    <col min="3324" max="3324" width="38.7109375" style="70" customWidth="1"/>
    <col min="3325" max="3325" width="17.7109375" style="70" customWidth="1"/>
    <col min="3326" max="3349" width="4.5703125" style="70" customWidth="1"/>
    <col min="3350" max="3350" width="11.42578125" style="70" customWidth="1"/>
    <col min="3351" max="3578" width="11.42578125" style="70"/>
    <col min="3579" max="3579" width="5.7109375" style="70" customWidth="1"/>
    <col min="3580" max="3580" width="38.7109375" style="70" customWidth="1"/>
    <col min="3581" max="3581" width="17.7109375" style="70" customWidth="1"/>
    <col min="3582" max="3605" width="4.5703125" style="70" customWidth="1"/>
    <col min="3606" max="3606" width="11.42578125" style="70" customWidth="1"/>
    <col min="3607" max="3834" width="11.42578125" style="70"/>
    <col min="3835" max="3835" width="5.7109375" style="70" customWidth="1"/>
    <col min="3836" max="3836" width="38.7109375" style="70" customWidth="1"/>
    <col min="3837" max="3837" width="17.7109375" style="70" customWidth="1"/>
    <col min="3838" max="3861" width="4.5703125" style="70" customWidth="1"/>
    <col min="3862" max="3862" width="11.42578125" style="70" customWidth="1"/>
    <col min="3863" max="4090" width="11.42578125" style="70"/>
    <col min="4091" max="4091" width="5.7109375" style="70" customWidth="1"/>
    <col min="4092" max="4092" width="38.7109375" style="70" customWidth="1"/>
    <col min="4093" max="4093" width="17.7109375" style="70" customWidth="1"/>
    <col min="4094" max="4117" width="4.5703125" style="70" customWidth="1"/>
    <col min="4118" max="4118" width="11.42578125" style="70" customWidth="1"/>
    <col min="4119" max="4346" width="11.42578125" style="70"/>
    <col min="4347" max="4347" width="5.7109375" style="70" customWidth="1"/>
    <col min="4348" max="4348" width="38.7109375" style="70" customWidth="1"/>
    <col min="4349" max="4349" width="17.7109375" style="70" customWidth="1"/>
    <col min="4350" max="4373" width="4.5703125" style="70" customWidth="1"/>
    <col min="4374" max="4374" width="11.42578125" style="70" customWidth="1"/>
    <col min="4375" max="4602" width="11.42578125" style="70"/>
    <col min="4603" max="4603" width="5.7109375" style="70" customWidth="1"/>
    <col min="4604" max="4604" width="38.7109375" style="70" customWidth="1"/>
    <col min="4605" max="4605" width="17.7109375" style="70" customWidth="1"/>
    <col min="4606" max="4629" width="4.5703125" style="70" customWidth="1"/>
    <col min="4630" max="4630" width="11.42578125" style="70" customWidth="1"/>
    <col min="4631" max="4858" width="11.42578125" style="70"/>
    <col min="4859" max="4859" width="5.7109375" style="70" customWidth="1"/>
    <col min="4860" max="4860" width="38.7109375" style="70" customWidth="1"/>
    <col min="4861" max="4861" width="17.7109375" style="70" customWidth="1"/>
    <col min="4862" max="4885" width="4.5703125" style="70" customWidth="1"/>
    <col min="4886" max="4886" width="11.42578125" style="70" customWidth="1"/>
    <col min="4887" max="5114" width="11.42578125" style="70"/>
    <col min="5115" max="5115" width="5.7109375" style="70" customWidth="1"/>
    <col min="5116" max="5116" width="38.7109375" style="70" customWidth="1"/>
    <col min="5117" max="5117" width="17.7109375" style="70" customWidth="1"/>
    <col min="5118" max="5141" width="4.5703125" style="70" customWidth="1"/>
    <col min="5142" max="5142" width="11.42578125" style="70" customWidth="1"/>
    <col min="5143" max="5370" width="11.42578125" style="70"/>
    <col min="5371" max="5371" width="5.7109375" style="70" customWidth="1"/>
    <col min="5372" max="5372" width="38.7109375" style="70" customWidth="1"/>
    <col min="5373" max="5373" width="17.7109375" style="70" customWidth="1"/>
    <col min="5374" max="5397" width="4.5703125" style="70" customWidth="1"/>
    <col min="5398" max="5398" width="11.42578125" style="70" customWidth="1"/>
    <col min="5399" max="5626" width="11.42578125" style="70"/>
    <col min="5627" max="5627" width="5.7109375" style="70" customWidth="1"/>
    <col min="5628" max="5628" width="38.7109375" style="70" customWidth="1"/>
    <col min="5629" max="5629" width="17.7109375" style="70" customWidth="1"/>
    <col min="5630" max="5653" width="4.5703125" style="70" customWidth="1"/>
    <col min="5654" max="5654" width="11.42578125" style="70" customWidth="1"/>
    <col min="5655" max="5882" width="11.42578125" style="70"/>
    <col min="5883" max="5883" width="5.7109375" style="70" customWidth="1"/>
    <col min="5884" max="5884" width="38.7109375" style="70" customWidth="1"/>
    <col min="5885" max="5885" width="17.7109375" style="70" customWidth="1"/>
    <col min="5886" max="5909" width="4.5703125" style="70" customWidth="1"/>
    <col min="5910" max="5910" width="11.42578125" style="70" customWidth="1"/>
    <col min="5911" max="6138" width="11.42578125" style="70"/>
    <col min="6139" max="6139" width="5.7109375" style="70" customWidth="1"/>
    <col min="6140" max="6140" width="38.7109375" style="70" customWidth="1"/>
    <col min="6141" max="6141" width="17.7109375" style="70" customWidth="1"/>
    <col min="6142" max="6165" width="4.5703125" style="70" customWidth="1"/>
    <col min="6166" max="6166" width="11.42578125" style="70" customWidth="1"/>
    <col min="6167" max="6394" width="11.42578125" style="70"/>
    <col min="6395" max="6395" width="5.7109375" style="70" customWidth="1"/>
    <col min="6396" max="6396" width="38.7109375" style="70" customWidth="1"/>
    <col min="6397" max="6397" width="17.7109375" style="70" customWidth="1"/>
    <col min="6398" max="6421" width="4.5703125" style="70" customWidth="1"/>
    <col min="6422" max="6422" width="11.42578125" style="70" customWidth="1"/>
    <col min="6423" max="6650" width="11.42578125" style="70"/>
    <col min="6651" max="6651" width="5.7109375" style="70" customWidth="1"/>
    <col min="6652" max="6652" width="38.7109375" style="70" customWidth="1"/>
    <col min="6653" max="6653" width="17.7109375" style="70" customWidth="1"/>
    <col min="6654" max="6677" width="4.5703125" style="70" customWidth="1"/>
    <col min="6678" max="6678" width="11.42578125" style="70" customWidth="1"/>
    <col min="6679" max="6906" width="11.42578125" style="70"/>
    <col min="6907" max="6907" width="5.7109375" style="70" customWidth="1"/>
    <col min="6908" max="6908" width="38.7109375" style="70" customWidth="1"/>
    <col min="6909" max="6909" width="17.7109375" style="70" customWidth="1"/>
    <col min="6910" max="6933" width="4.5703125" style="70" customWidth="1"/>
    <col min="6934" max="6934" width="11.42578125" style="70" customWidth="1"/>
    <col min="6935" max="7162" width="11.42578125" style="70"/>
    <col min="7163" max="7163" width="5.7109375" style="70" customWidth="1"/>
    <col min="7164" max="7164" width="38.7109375" style="70" customWidth="1"/>
    <col min="7165" max="7165" width="17.7109375" style="70" customWidth="1"/>
    <col min="7166" max="7189" width="4.5703125" style="70" customWidth="1"/>
    <col min="7190" max="7190" width="11.42578125" style="70" customWidth="1"/>
    <col min="7191" max="7418" width="11.42578125" style="70"/>
    <col min="7419" max="7419" width="5.7109375" style="70" customWidth="1"/>
    <col min="7420" max="7420" width="38.7109375" style="70" customWidth="1"/>
    <col min="7421" max="7421" width="17.7109375" style="70" customWidth="1"/>
    <col min="7422" max="7445" width="4.5703125" style="70" customWidth="1"/>
    <col min="7446" max="7446" width="11.42578125" style="70" customWidth="1"/>
    <col min="7447" max="7674" width="11.42578125" style="70"/>
    <col min="7675" max="7675" width="5.7109375" style="70" customWidth="1"/>
    <col min="7676" max="7676" width="38.7109375" style="70" customWidth="1"/>
    <col min="7677" max="7677" width="17.7109375" style="70" customWidth="1"/>
    <col min="7678" max="7701" width="4.5703125" style="70" customWidth="1"/>
    <col min="7702" max="7702" width="11.42578125" style="70" customWidth="1"/>
    <col min="7703" max="7930" width="11.42578125" style="70"/>
    <col min="7931" max="7931" width="5.7109375" style="70" customWidth="1"/>
    <col min="7932" max="7932" width="38.7109375" style="70" customWidth="1"/>
    <col min="7933" max="7933" width="17.7109375" style="70" customWidth="1"/>
    <col min="7934" max="7957" width="4.5703125" style="70" customWidth="1"/>
    <col min="7958" max="7958" width="11.42578125" style="70" customWidth="1"/>
    <col min="7959" max="8186" width="11.42578125" style="70"/>
    <col min="8187" max="8187" width="5.7109375" style="70" customWidth="1"/>
    <col min="8188" max="8188" width="38.7109375" style="70" customWidth="1"/>
    <col min="8189" max="8189" width="17.7109375" style="70" customWidth="1"/>
    <col min="8190" max="8213" width="4.5703125" style="70" customWidth="1"/>
    <col min="8214" max="8214" width="11.42578125" style="70" customWidth="1"/>
    <col min="8215" max="8442" width="11.42578125" style="70"/>
    <col min="8443" max="8443" width="5.7109375" style="70" customWidth="1"/>
    <col min="8444" max="8444" width="38.7109375" style="70" customWidth="1"/>
    <col min="8445" max="8445" width="17.7109375" style="70" customWidth="1"/>
    <col min="8446" max="8469" width="4.5703125" style="70" customWidth="1"/>
    <col min="8470" max="8470" width="11.42578125" style="70" customWidth="1"/>
    <col min="8471" max="8698" width="11.42578125" style="70"/>
    <col min="8699" max="8699" width="5.7109375" style="70" customWidth="1"/>
    <col min="8700" max="8700" width="38.7109375" style="70" customWidth="1"/>
    <col min="8701" max="8701" width="17.7109375" style="70" customWidth="1"/>
    <col min="8702" max="8725" width="4.5703125" style="70" customWidth="1"/>
    <col min="8726" max="8726" width="11.42578125" style="70" customWidth="1"/>
    <col min="8727" max="8954" width="11.42578125" style="70"/>
    <col min="8955" max="8955" width="5.7109375" style="70" customWidth="1"/>
    <col min="8956" max="8956" width="38.7109375" style="70" customWidth="1"/>
    <col min="8957" max="8957" width="17.7109375" style="70" customWidth="1"/>
    <col min="8958" max="8981" width="4.5703125" style="70" customWidth="1"/>
    <col min="8982" max="8982" width="11.42578125" style="70" customWidth="1"/>
    <col min="8983" max="9210" width="11.42578125" style="70"/>
    <col min="9211" max="9211" width="5.7109375" style="70" customWidth="1"/>
    <col min="9212" max="9212" width="38.7109375" style="70" customWidth="1"/>
    <col min="9213" max="9213" width="17.7109375" style="70" customWidth="1"/>
    <col min="9214" max="9237" width="4.5703125" style="70" customWidth="1"/>
    <col min="9238" max="9238" width="11.42578125" style="70" customWidth="1"/>
    <col min="9239" max="9466" width="11.42578125" style="70"/>
    <col min="9467" max="9467" width="5.7109375" style="70" customWidth="1"/>
    <col min="9468" max="9468" width="38.7109375" style="70" customWidth="1"/>
    <col min="9469" max="9469" width="17.7109375" style="70" customWidth="1"/>
    <col min="9470" max="9493" width="4.5703125" style="70" customWidth="1"/>
    <col min="9494" max="9494" width="11.42578125" style="70" customWidth="1"/>
    <col min="9495" max="9722" width="11.42578125" style="70"/>
    <col min="9723" max="9723" width="5.7109375" style="70" customWidth="1"/>
    <col min="9724" max="9724" width="38.7109375" style="70" customWidth="1"/>
    <col min="9725" max="9725" width="17.7109375" style="70" customWidth="1"/>
    <col min="9726" max="9749" width="4.5703125" style="70" customWidth="1"/>
    <col min="9750" max="9750" width="11.42578125" style="70" customWidth="1"/>
    <col min="9751" max="9978" width="11.42578125" style="70"/>
    <col min="9979" max="9979" width="5.7109375" style="70" customWidth="1"/>
    <col min="9980" max="9980" width="38.7109375" style="70" customWidth="1"/>
    <col min="9981" max="9981" width="17.7109375" style="70" customWidth="1"/>
    <col min="9982" max="10005" width="4.5703125" style="70" customWidth="1"/>
    <col min="10006" max="10006" width="11.42578125" style="70" customWidth="1"/>
    <col min="10007" max="10234" width="11.42578125" style="70"/>
    <col min="10235" max="10235" width="5.7109375" style="70" customWidth="1"/>
    <col min="10236" max="10236" width="38.7109375" style="70" customWidth="1"/>
    <col min="10237" max="10237" width="17.7109375" style="70" customWidth="1"/>
    <col min="10238" max="10261" width="4.5703125" style="70" customWidth="1"/>
    <col min="10262" max="10262" width="11.42578125" style="70" customWidth="1"/>
    <col min="10263" max="10490" width="11.42578125" style="70"/>
    <col min="10491" max="10491" width="5.7109375" style="70" customWidth="1"/>
    <col min="10492" max="10492" width="38.7109375" style="70" customWidth="1"/>
    <col min="10493" max="10493" width="17.7109375" style="70" customWidth="1"/>
    <col min="10494" max="10517" width="4.5703125" style="70" customWidth="1"/>
    <col min="10518" max="10518" width="11.42578125" style="70" customWidth="1"/>
    <col min="10519" max="10746" width="11.42578125" style="70"/>
    <col min="10747" max="10747" width="5.7109375" style="70" customWidth="1"/>
    <col min="10748" max="10748" width="38.7109375" style="70" customWidth="1"/>
    <col min="10749" max="10749" width="17.7109375" style="70" customWidth="1"/>
    <col min="10750" max="10773" width="4.5703125" style="70" customWidth="1"/>
    <col min="10774" max="10774" width="11.42578125" style="70" customWidth="1"/>
    <col min="10775" max="11002" width="11.42578125" style="70"/>
    <col min="11003" max="11003" width="5.7109375" style="70" customWidth="1"/>
    <col min="11004" max="11004" width="38.7109375" style="70" customWidth="1"/>
    <col min="11005" max="11005" width="17.7109375" style="70" customWidth="1"/>
    <col min="11006" max="11029" width="4.5703125" style="70" customWidth="1"/>
    <col min="11030" max="11030" width="11.42578125" style="70" customWidth="1"/>
    <col min="11031" max="11258" width="11.42578125" style="70"/>
    <col min="11259" max="11259" width="5.7109375" style="70" customWidth="1"/>
    <col min="11260" max="11260" width="38.7109375" style="70" customWidth="1"/>
    <col min="11261" max="11261" width="17.7109375" style="70" customWidth="1"/>
    <col min="11262" max="11285" width="4.5703125" style="70" customWidth="1"/>
    <col min="11286" max="11286" width="11.42578125" style="70" customWidth="1"/>
    <col min="11287" max="11514" width="11.42578125" style="70"/>
    <col min="11515" max="11515" width="5.7109375" style="70" customWidth="1"/>
    <col min="11516" max="11516" width="38.7109375" style="70" customWidth="1"/>
    <col min="11517" max="11517" width="17.7109375" style="70" customWidth="1"/>
    <col min="11518" max="11541" width="4.5703125" style="70" customWidth="1"/>
    <col min="11542" max="11542" width="11.42578125" style="70" customWidth="1"/>
    <col min="11543" max="11770" width="11.42578125" style="70"/>
    <col min="11771" max="11771" width="5.7109375" style="70" customWidth="1"/>
    <col min="11772" max="11772" width="38.7109375" style="70" customWidth="1"/>
    <col min="11773" max="11773" width="17.7109375" style="70" customWidth="1"/>
    <col min="11774" max="11797" width="4.5703125" style="70" customWidth="1"/>
    <col min="11798" max="11798" width="11.42578125" style="70" customWidth="1"/>
    <col min="11799" max="12026" width="11.42578125" style="70"/>
    <col min="12027" max="12027" width="5.7109375" style="70" customWidth="1"/>
    <col min="12028" max="12028" width="38.7109375" style="70" customWidth="1"/>
    <col min="12029" max="12029" width="17.7109375" style="70" customWidth="1"/>
    <col min="12030" max="12053" width="4.5703125" style="70" customWidth="1"/>
    <col min="12054" max="12054" width="11.42578125" style="70" customWidth="1"/>
    <col min="12055" max="12282" width="11.42578125" style="70"/>
    <col min="12283" max="12283" width="5.7109375" style="70" customWidth="1"/>
    <col min="12284" max="12284" width="38.7109375" style="70" customWidth="1"/>
    <col min="12285" max="12285" width="17.7109375" style="70" customWidth="1"/>
    <col min="12286" max="12309" width="4.5703125" style="70" customWidth="1"/>
    <col min="12310" max="12310" width="11.42578125" style="70" customWidth="1"/>
    <col min="12311" max="12538" width="11.42578125" style="70"/>
    <col min="12539" max="12539" width="5.7109375" style="70" customWidth="1"/>
    <col min="12540" max="12540" width="38.7109375" style="70" customWidth="1"/>
    <col min="12541" max="12541" width="17.7109375" style="70" customWidth="1"/>
    <col min="12542" max="12565" width="4.5703125" style="70" customWidth="1"/>
    <col min="12566" max="12566" width="11.42578125" style="70" customWidth="1"/>
    <col min="12567" max="12794" width="11.42578125" style="70"/>
    <col min="12795" max="12795" width="5.7109375" style="70" customWidth="1"/>
    <col min="12796" max="12796" width="38.7109375" style="70" customWidth="1"/>
    <col min="12797" max="12797" width="17.7109375" style="70" customWidth="1"/>
    <col min="12798" max="12821" width="4.5703125" style="70" customWidth="1"/>
    <col min="12822" max="12822" width="11.42578125" style="70" customWidth="1"/>
    <col min="12823" max="13050" width="11.42578125" style="70"/>
    <col min="13051" max="13051" width="5.7109375" style="70" customWidth="1"/>
    <col min="13052" max="13052" width="38.7109375" style="70" customWidth="1"/>
    <col min="13053" max="13053" width="17.7109375" style="70" customWidth="1"/>
    <col min="13054" max="13077" width="4.5703125" style="70" customWidth="1"/>
    <col min="13078" max="13078" width="11.42578125" style="70" customWidth="1"/>
    <col min="13079" max="13306" width="11.42578125" style="70"/>
    <col min="13307" max="13307" width="5.7109375" style="70" customWidth="1"/>
    <col min="13308" max="13308" width="38.7109375" style="70" customWidth="1"/>
    <col min="13309" max="13309" width="17.7109375" style="70" customWidth="1"/>
    <col min="13310" max="13333" width="4.5703125" style="70" customWidth="1"/>
    <col min="13334" max="13334" width="11.42578125" style="70" customWidth="1"/>
    <col min="13335" max="13562" width="11.42578125" style="70"/>
    <col min="13563" max="13563" width="5.7109375" style="70" customWidth="1"/>
    <col min="13564" max="13564" width="38.7109375" style="70" customWidth="1"/>
    <col min="13565" max="13565" width="17.7109375" style="70" customWidth="1"/>
    <col min="13566" max="13589" width="4.5703125" style="70" customWidth="1"/>
    <col min="13590" max="13590" width="11.42578125" style="70" customWidth="1"/>
    <col min="13591" max="13818" width="11.42578125" style="70"/>
    <col min="13819" max="13819" width="5.7109375" style="70" customWidth="1"/>
    <col min="13820" max="13820" width="38.7109375" style="70" customWidth="1"/>
    <col min="13821" max="13821" width="17.7109375" style="70" customWidth="1"/>
    <col min="13822" max="13845" width="4.5703125" style="70" customWidth="1"/>
    <col min="13846" max="13846" width="11.42578125" style="70" customWidth="1"/>
    <col min="13847" max="14074" width="11.42578125" style="70"/>
    <col min="14075" max="14075" width="5.7109375" style="70" customWidth="1"/>
    <col min="14076" max="14076" width="38.7109375" style="70" customWidth="1"/>
    <col min="14077" max="14077" width="17.7109375" style="70" customWidth="1"/>
    <col min="14078" max="14101" width="4.5703125" style="70" customWidth="1"/>
    <col min="14102" max="14102" width="11.42578125" style="70" customWidth="1"/>
    <col min="14103" max="14330" width="11.42578125" style="70"/>
    <col min="14331" max="14331" width="5.7109375" style="70" customWidth="1"/>
    <col min="14332" max="14332" width="38.7109375" style="70" customWidth="1"/>
    <col min="14333" max="14333" width="17.7109375" style="70" customWidth="1"/>
    <col min="14334" max="14357" width="4.5703125" style="70" customWidth="1"/>
    <col min="14358" max="14358" width="11.42578125" style="70" customWidth="1"/>
    <col min="14359" max="14586" width="11.42578125" style="70"/>
    <col min="14587" max="14587" width="5.7109375" style="70" customWidth="1"/>
    <col min="14588" max="14588" width="38.7109375" style="70" customWidth="1"/>
    <col min="14589" max="14589" width="17.7109375" style="70" customWidth="1"/>
    <col min="14590" max="14613" width="4.5703125" style="70" customWidth="1"/>
    <col min="14614" max="14614" width="11.42578125" style="70" customWidth="1"/>
    <col min="14615" max="14842" width="11.42578125" style="70"/>
    <col min="14843" max="14843" width="5.7109375" style="70" customWidth="1"/>
    <col min="14844" max="14844" width="38.7109375" style="70" customWidth="1"/>
    <col min="14845" max="14845" width="17.7109375" style="70" customWidth="1"/>
    <col min="14846" max="14869" width="4.5703125" style="70" customWidth="1"/>
    <col min="14870" max="14870" width="11.42578125" style="70" customWidth="1"/>
    <col min="14871" max="15098" width="11.42578125" style="70"/>
    <col min="15099" max="15099" width="5.7109375" style="70" customWidth="1"/>
    <col min="15100" max="15100" width="38.7109375" style="70" customWidth="1"/>
    <col min="15101" max="15101" width="17.7109375" style="70" customWidth="1"/>
    <col min="15102" max="15125" width="4.5703125" style="70" customWidth="1"/>
    <col min="15126" max="15126" width="11.42578125" style="70" customWidth="1"/>
    <col min="15127" max="15354" width="11.42578125" style="70"/>
    <col min="15355" max="15355" width="5.7109375" style="70" customWidth="1"/>
    <col min="15356" max="15356" width="38.7109375" style="70" customWidth="1"/>
    <col min="15357" max="15357" width="17.7109375" style="70" customWidth="1"/>
    <col min="15358" max="15381" width="4.5703125" style="70" customWidth="1"/>
    <col min="15382" max="15382" width="11.42578125" style="70" customWidth="1"/>
    <col min="15383" max="15610" width="11.42578125" style="70"/>
    <col min="15611" max="15611" width="5.7109375" style="70" customWidth="1"/>
    <col min="15612" max="15612" width="38.7109375" style="70" customWidth="1"/>
    <col min="15613" max="15613" width="17.7109375" style="70" customWidth="1"/>
    <col min="15614" max="15637" width="4.5703125" style="70" customWidth="1"/>
    <col min="15638" max="15638" width="11.42578125" style="70" customWidth="1"/>
    <col min="15639" max="15866" width="11.42578125" style="70"/>
    <col min="15867" max="15867" width="5.7109375" style="70" customWidth="1"/>
    <col min="15868" max="15868" width="38.7109375" style="70" customWidth="1"/>
    <col min="15869" max="15869" width="17.7109375" style="70" customWidth="1"/>
    <col min="15870" max="15893" width="4.5703125" style="70" customWidth="1"/>
    <col min="15894" max="15894" width="11.42578125" style="70" customWidth="1"/>
    <col min="15895" max="16122" width="11.42578125" style="70"/>
    <col min="16123" max="16123" width="5.7109375" style="70" customWidth="1"/>
    <col min="16124" max="16124" width="38.7109375" style="70" customWidth="1"/>
    <col min="16125" max="16125" width="17.7109375" style="70" customWidth="1"/>
    <col min="16126" max="16149" width="4.5703125" style="70" customWidth="1"/>
    <col min="16150" max="16150" width="11.42578125" style="70" customWidth="1"/>
    <col min="16151" max="16384" width="11.42578125" style="70"/>
  </cols>
  <sheetData>
    <row r="1" spans="1:83" ht="18.75" hidden="1" customHeight="1" x14ac:dyDescent="0.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68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</row>
    <row r="2" spans="1:83" ht="6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68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</row>
    <row r="3" spans="1:83" ht="12.75" hidden="1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68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</row>
    <row r="4" spans="1:83" ht="20.100000000000001" customHeight="1" x14ac:dyDescent="0.25">
      <c r="A4" s="275"/>
      <c r="B4" s="276"/>
      <c r="C4" s="276"/>
      <c r="D4" s="276"/>
      <c r="E4" s="276"/>
      <c r="F4" s="276"/>
      <c r="G4" s="276"/>
      <c r="H4" s="276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  <c r="V4" s="68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</row>
    <row r="5" spans="1:83" ht="20.100000000000001" customHeight="1" x14ac:dyDescent="0.25">
      <c r="A5" s="238" t="s">
        <v>2085</v>
      </c>
      <c r="B5" s="238"/>
      <c r="C5" s="238"/>
      <c r="D5" s="238"/>
      <c r="E5" s="238"/>
      <c r="F5" s="238"/>
      <c r="G5" s="238"/>
      <c r="H5" s="238"/>
      <c r="I5" s="81"/>
      <c r="J5" s="81"/>
      <c r="K5" s="62"/>
      <c r="L5" s="126"/>
      <c r="M5" s="62"/>
      <c r="N5" s="1"/>
      <c r="O5" s="3"/>
      <c r="P5" s="81"/>
      <c r="Q5" s="81"/>
      <c r="R5" s="62"/>
      <c r="S5" s="126"/>
      <c r="T5" s="62"/>
      <c r="U5" s="1"/>
      <c r="V5" s="68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</row>
    <row r="6" spans="1:83" ht="20.100000000000001" customHeight="1" x14ac:dyDescent="0.25">
      <c r="A6" s="159" t="s">
        <v>2045</v>
      </c>
      <c r="B6" s="67"/>
      <c r="C6" s="67"/>
      <c r="D6" s="62"/>
      <c r="E6" s="67"/>
      <c r="F6" s="67"/>
      <c r="G6" s="1"/>
      <c r="H6" s="3"/>
      <c r="I6" s="67"/>
      <c r="J6" s="67"/>
      <c r="K6" s="62"/>
      <c r="L6" s="67"/>
      <c r="M6" s="67"/>
      <c r="N6" s="1"/>
      <c r="O6" s="3"/>
      <c r="P6" s="67"/>
      <c r="Q6" s="67"/>
      <c r="R6" s="62"/>
      <c r="S6" s="67"/>
      <c r="T6" s="67"/>
      <c r="U6" s="1"/>
      <c r="V6" s="68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</row>
    <row r="7" spans="1:83" ht="20.100000000000001" customHeight="1" x14ac:dyDescent="0.25">
      <c r="A7" s="159" t="s">
        <v>2089</v>
      </c>
      <c r="B7" s="82"/>
      <c r="C7" s="43"/>
      <c r="D7" s="62"/>
      <c r="E7" s="127"/>
      <c r="F7" s="125"/>
      <c r="G7" s="17"/>
      <c r="H7" s="3"/>
      <c r="I7" s="82"/>
      <c r="J7" s="43"/>
      <c r="K7" s="62"/>
      <c r="L7" s="127"/>
      <c r="M7" s="125"/>
      <c r="N7" s="17"/>
      <c r="O7" s="3"/>
      <c r="P7" s="82"/>
      <c r="Q7" s="43"/>
      <c r="R7" s="62"/>
      <c r="S7" s="127"/>
      <c r="T7" s="125"/>
      <c r="U7" s="17"/>
      <c r="V7" s="68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</row>
    <row r="8" spans="1:83" ht="20.100000000000001" customHeight="1" x14ac:dyDescent="0.25">
      <c r="A8" s="159"/>
      <c r="B8" s="82"/>
      <c r="C8" s="43"/>
      <c r="D8" s="62"/>
      <c r="E8" s="127"/>
      <c r="F8" s="125"/>
      <c r="G8" s="17"/>
      <c r="H8" s="3"/>
      <c r="I8" s="82"/>
      <c r="J8" s="43"/>
      <c r="K8" s="62"/>
      <c r="L8" s="127"/>
      <c r="M8" s="125"/>
      <c r="N8" s="17"/>
      <c r="O8" s="3"/>
      <c r="P8" s="82"/>
      <c r="Q8" s="43"/>
      <c r="R8" s="62"/>
      <c r="S8" s="127"/>
      <c r="T8" s="125"/>
      <c r="U8" s="17"/>
      <c r="V8" s="68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</row>
    <row r="9" spans="1:83" ht="20.100000000000001" customHeight="1" x14ac:dyDescent="0.25">
      <c r="A9" s="3"/>
      <c r="B9" s="82"/>
      <c r="C9" s="43"/>
      <c r="D9" s="62"/>
      <c r="E9" s="127"/>
      <c r="F9" s="125"/>
      <c r="G9" s="17"/>
      <c r="H9" s="3"/>
      <c r="I9" s="82"/>
      <c r="J9" s="43"/>
      <c r="K9" s="62"/>
      <c r="L9" s="127"/>
      <c r="M9" s="125"/>
      <c r="N9" s="17"/>
      <c r="O9" s="3"/>
      <c r="P9" s="82"/>
      <c r="Q9" s="43"/>
      <c r="R9" s="62"/>
      <c r="S9" s="127"/>
      <c r="T9" s="125"/>
      <c r="U9" s="17"/>
      <c r="V9" s="68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</row>
    <row r="10" spans="1:83" ht="18" customHeight="1" x14ac:dyDescent="0.2">
      <c r="A10" s="277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9"/>
      <c r="V10" s="68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</row>
    <row r="11" spans="1:83" ht="30" customHeight="1" x14ac:dyDescent="0.2">
      <c r="A11" s="280" t="s">
        <v>1883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68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</row>
    <row r="12" spans="1:83" ht="8.1" customHeight="1" thickBot="1" x14ac:dyDescent="0.25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68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</row>
    <row r="13" spans="1:83" ht="15" customHeight="1" x14ac:dyDescent="0.2">
      <c r="A13" s="243" t="s">
        <v>1868</v>
      </c>
      <c r="B13" s="243" t="s">
        <v>1869</v>
      </c>
      <c r="C13" s="285" t="s">
        <v>1870</v>
      </c>
      <c r="D13" s="272" t="s">
        <v>1871</v>
      </c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68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</row>
    <row r="14" spans="1:83" ht="15" customHeight="1" x14ac:dyDescent="0.2">
      <c r="A14" s="284"/>
      <c r="B14" s="284"/>
      <c r="C14" s="286"/>
      <c r="D14" s="273" t="s">
        <v>1872</v>
      </c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68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</row>
    <row r="15" spans="1:83" ht="15" customHeight="1" x14ac:dyDescent="0.2">
      <c r="A15" s="284"/>
      <c r="B15" s="284"/>
      <c r="C15" s="286"/>
      <c r="D15" s="271" t="s">
        <v>2040</v>
      </c>
      <c r="E15" s="271" t="s">
        <v>1873</v>
      </c>
      <c r="F15" s="271" t="s">
        <v>1874</v>
      </c>
      <c r="G15" s="271" t="s">
        <v>2039</v>
      </c>
      <c r="H15" s="271" t="s">
        <v>1874</v>
      </c>
      <c r="I15" s="271" t="s">
        <v>1874</v>
      </c>
      <c r="J15" s="271" t="s">
        <v>2041</v>
      </c>
      <c r="K15" s="271" t="s">
        <v>1874</v>
      </c>
      <c r="L15" s="271" t="s">
        <v>1874</v>
      </c>
      <c r="M15" s="271" t="s">
        <v>2042</v>
      </c>
      <c r="N15" s="271" t="s">
        <v>1874</v>
      </c>
      <c r="O15" s="271" t="s">
        <v>1874</v>
      </c>
      <c r="P15" s="271" t="s">
        <v>2043</v>
      </c>
      <c r="Q15" s="271" t="s">
        <v>1874</v>
      </c>
      <c r="R15" s="271" t="s">
        <v>1874</v>
      </c>
      <c r="S15" s="271" t="s">
        <v>2044</v>
      </c>
      <c r="T15" s="271" t="s">
        <v>1874</v>
      </c>
      <c r="U15" s="271" t="s">
        <v>1874</v>
      </c>
      <c r="V15" s="68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</row>
    <row r="16" spans="1:83" ht="15" customHeight="1" x14ac:dyDescent="0.2">
      <c r="A16" s="242">
        <f>RESUMO!A7</f>
        <v>1</v>
      </c>
      <c r="B16" s="242" t="str">
        <f>RESUMO!B7</f>
        <v>SERVIÇOS PRELIMINARES</v>
      </c>
      <c r="C16" s="242">
        <f>RESUMO!C7</f>
        <v>969.31</v>
      </c>
      <c r="D16" s="283">
        <v>1</v>
      </c>
      <c r="E16" s="283"/>
      <c r="F16" s="283"/>
      <c r="G16" s="244">
        <v>0</v>
      </c>
      <c r="H16" s="244"/>
      <c r="I16" s="244"/>
      <c r="J16" s="244">
        <v>0</v>
      </c>
      <c r="K16" s="244"/>
      <c r="L16" s="244"/>
      <c r="M16" s="244">
        <v>0</v>
      </c>
      <c r="N16" s="244"/>
      <c r="O16" s="244"/>
      <c r="P16" s="244">
        <v>0</v>
      </c>
      <c r="Q16" s="244"/>
      <c r="R16" s="244"/>
      <c r="S16" s="244">
        <v>0</v>
      </c>
      <c r="T16" s="244"/>
      <c r="U16" s="244"/>
      <c r="V16" s="7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</row>
    <row r="17" spans="1:83" ht="15" customHeight="1" x14ac:dyDescent="0.2">
      <c r="A17" s="243"/>
      <c r="B17" s="243"/>
      <c r="C17" s="243"/>
      <c r="D17" s="248">
        <f>$C16*D16</f>
        <v>969.31</v>
      </c>
      <c r="E17" s="248"/>
      <c r="F17" s="248"/>
      <c r="G17" s="249">
        <v>0</v>
      </c>
      <c r="H17" s="249"/>
      <c r="I17" s="249"/>
      <c r="J17" s="249">
        <v>0</v>
      </c>
      <c r="K17" s="249"/>
      <c r="L17" s="249"/>
      <c r="M17" s="249">
        <v>0</v>
      </c>
      <c r="N17" s="249"/>
      <c r="O17" s="249"/>
      <c r="P17" s="249">
        <v>0</v>
      </c>
      <c r="Q17" s="249"/>
      <c r="R17" s="249"/>
      <c r="S17" s="249">
        <v>0</v>
      </c>
      <c r="T17" s="249"/>
      <c r="U17" s="249"/>
      <c r="V17" s="73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</row>
    <row r="18" spans="1:83" ht="15" customHeight="1" x14ac:dyDescent="0.2">
      <c r="A18" s="242">
        <v>2</v>
      </c>
      <c r="B18" s="242" t="str">
        <f>RESUMO!B8</f>
        <v>MOVIMENTO DE TERRA</v>
      </c>
      <c r="C18" s="242">
        <f>RESUMO!C8</f>
        <v>639.91999999999996</v>
      </c>
      <c r="D18" s="245">
        <v>1</v>
      </c>
      <c r="E18" s="246"/>
      <c r="F18" s="247"/>
      <c r="G18" s="250">
        <v>0</v>
      </c>
      <c r="H18" s="251"/>
      <c r="I18" s="252"/>
      <c r="J18" s="250">
        <v>0</v>
      </c>
      <c r="K18" s="251"/>
      <c r="L18" s="252"/>
      <c r="M18" s="250">
        <v>0</v>
      </c>
      <c r="N18" s="251"/>
      <c r="O18" s="252"/>
      <c r="P18" s="244">
        <v>0</v>
      </c>
      <c r="Q18" s="244"/>
      <c r="R18" s="244"/>
      <c r="S18" s="244">
        <v>0</v>
      </c>
      <c r="T18" s="244"/>
      <c r="U18" s="244"/>
      <c r="V18" s="73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</row>
    <row r="19" spans="1:83" ht="15" customHeight="1" x14ac:dyDescent="0.2">
      <c r="A19" s="243"/>
      <c r="B19" s="243"/>
      <c r="C19" s="243"/>
      <c r="D19" s="268">
        <f>$C18*D18</f>
        <v>639.91999999999996</v>
      </c>
      <c r="E19" s="269"/>
      <c r="F19" s="270"/>
      <c r="G19" s="265">
        <v>0</v>
      </c>
      <c r="H19" s="266"/>
      <c r="I19" s="267"/>
      <c r="J19" s="265">
        <v>0</v>
      </c>
      <c r="K19" s="266"/>
      <c r="L19" s="267"/>
      <c r="M19" s="265">
        <v>0</v>
      </c>
      <c r="N19" s="266"/>
      <c r="O19" s="267"/>
      <c r="P19" s="265">
        <v>0</v>
      </c>
      <c r="Q19" s="266"/>
      <c r="R19" s="267"/>
      <c r="S19" s="265">
        <v>0</v>
      </c>
      <c r="T19" s="266"/>
      <c r="U19" s="267"/>
      <c r="V19" s="73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</row>
    <row r="20" spans="1:83" ht="15" customHeight="1" x14ac:dyDescent="0.2">
      <c r="A20" s="242">
        <v>3</v>
      </c>
      <c r="B20" s="242" t="str">
        <f>RESUMO!B9</f>
        <v>FUNDAÇÕES</v>
      </c>
      <c r="C20" s="242">
        <f>RESUMO!C9</f>
        <v>546.35</v>
      </c>
      <c r="D20" s="245">
        <v>1</v>
      </c>
      <c r="E20" s="246"/>
      <c r="F20" s="247"/>
      <c r="G20" s="250">
        <v>0</v>
      </c>
      <c r="H20" s="251"/>
      <c r="I20" s="252"/>
      <c r="J20" s="250">
        <v>0</v>
      </c>
      <c r="K20" s="251"/>
      <c r="L20" s="252"/>
      <c r="M20" s="250">
        <v>0</v>
      </c>
      <c r="N20" s="251"/>
      <c r="O20" s="252"/>
      <c r="P20" s="244">
        <v>0</v>
      </c>
      <c r="Q20" s="244"/>
      <c r="R20" s="244"/>
      <c r="S20" s="244">
        <v>0</v>
      </c>
      <c r="T20" s="244"/>
      <c r="U20" s="244"/>
      <c r="V20" s="73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</row>
    <row r="21" spans="1:83" ht="15" customHeight="1" x14ac:dyDescent="0.2">
      <c r="A21" s="243"/>
      <c r="B21" s="243"/>
      <c r="C21" s="243"/>
      <c r="D21" s="268">
        <f>$C20*D20</f>
        <v>546.35</v>
      </c>
      <c r="E21" s="269"/>
      <c r="F21" s="270"/>
      <c r="G21" s="265">
        <v>0</v>
      </c>
      <c r="H21" s="266"/>
      <c r="I21" s="267"/>
      <c r="J21" s="265">
        <v>0</v>
      </c>
      <c r="K21" s="266"/>
      <c r="L21" s="267"/>
      <c r="M21" s="265">
        <v>0</v>
      </c>
      <c r="N21" s="266"/>
      <c r="O21" s="267"/>
      <c r="P21" s="265">
        <v>0</v>
      </c>
      <c r="Q21" s="266"/>
      <c r="R21" s="267"/>
      <c r="S21" s="265">
        <v>0</v>
      </c>
      <c r="T21" s="266"/>
      <c r="U21" s="267"/>
      <c r="V21" s="73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</row>
    <row r="22" spans="1:83" ht="15" customHeight="1" x14ac:dyDescent="0.2">
      <c r="A22" s="242">
        <v>4</v>
      </c>
      <c r="B22" s="242" t="str">
        <f>RESUMO!B10</f>
        <v>ESTRUTURAS</v>
      </c>
      <c r="C22" s="242">
        <f>RESUMO!C10</f>
        <v>4674.75</v>
      </c>
      <c r="D22" s="250">
        <v>0</v>
      </c>
      <c r="E22" s="251"/>
      <c r="F22" s="252"/>
      <c r="G22" s="245">
        <v>0.5</v>
      </c>
      <c r="H22" s="246"/>
      <c r="I22" s="247"/>
      <c r="J22" s="245">
        <v>0.5</v>
      </c>
      <c r="K22" s="246"/>
      <c r="L22" s="247"/>
      <c r="M22" s="250">
        <v>0</v>
      </c>
      <c r="N22" s="251"/>
      <c r="O22" s="252"/>
      <c r="P22" s="244">
        <v>0</v>
      </c>
      <c r="Q22" s="244"/>
      <c r="R22" s="244"/>
      <c r="S22" s="244">
        <v>0</v>
      </c>
      <c r="T22" s="244"/>
      <c r="U22" s="244"/>
      <c r="V22" s="73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</row>
    <row r="23" spans="1:83" ht="15" customHeight="1" x14ac:dyDescent="0.2">
      <c r="A23" s="243"/>
      <c r="B23" s="243"/>
      <c r="C23" s="243"/>
      <c r="D23" s="265">
        <v>0</v>
      </c>
      <c r="E23" s="266"/>
      <c r="F23" s="267"/>
      <c r="G23" s="268">
        <f>$C22*G22</f>
        <v>2337.375</v>
      </c>
      <c r="H23" s="269"/>
      <c r="I23" s="270"/>
      <c r="J23" s="268">
        <f>$C22*J22</f>
        <v>2337.375</v>
      </c>
      <c r="K23" s="269"/>
      <c r="L23" s="270"/>
      <c r="M23" s="265">
        <v>0</v>
      </c>
      <c r="N23" s="266"/>
      <c r="O23" s="267"/>
      <c r="P23" s="265">
        <v>0</v>
      </c>
      <c r="Q23" s="266"/>
      <c r="R23" s="267"/>
      <c r="S23" s="265">
        <v>0</v>
      </c>
      <c r="T23" s="266"/>
      <c r="U23" s="267"/>
      <c r="V23" s="73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</row>
    <row r="24" spans="1:83" ht="15" customHeight="1" x14ac:dyDescent="0.2">
      <c r="A24" s="242">
        <v>5</v>
      </c>
      <c r="B24" s="242" t="str">
        <f>RESUMO!B11</f>
        <v>PAREDES/PAINEIS</v>
      </c>
      <c r="C24" s="242">
        <f>RESUMO!C11</f>
        <v>1936.02</v>
      </c>
      <c r="D24" s="244">
        <v>0</v>
      </c>
      <c r="E24" s="244"/>
      <c r="F24" s="244"/>
      <c r="G24" s="245">
        <v>0.2</v>
      </c>
      <c r="H24" s="246"/>
      <c r="I24" s="247"/>
      <c r="J24" s="245">
        <v>0.2</v>
      </c>
      <c r="K24" s="246"/>
      <c r="L24" s="247"/>
      <c r="M24" s="245">
        <v>0.2</v>
      </c>
      <c r="N24" s="246"/>
      <c r="O24" s="247"/>
      <c r="P24" s="245">
        <v>0.2</v>
      </c>
      <c r="Q24" s="246"/>
      <c r="R24" s="247"/>
      <c r="S24" s="245">
        <v>0.2</v>
      </c>
      <c r="T24" s="246"/>
      <c r="U24" s="247"/>
      <c r="V24" s="72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</row>
    <row r="25" spans="1:83" ht="15" customHeight="1" x14ac:dyDescent="0.2">
      <c r="A25" s="243"/>
      <c r="B25" s="243"/>
      <c r="C25" s="243"/>
      <c r="D25" s="249">
        <v>0</v>
      </c>
      <c r="E25" s="249"/>
      <c r="F25" s="249"/>
      <c r="G25" s="248">
        <f>$C24*G24</f>
        <v>387.20400000000001</v>
      </c>
      <c r="H25" s="248"/>
      <c r="I25" s="248"/>
      <c r="J25" s="248">
        <f>$C24*J24</f>
        <v>387.20400000000001</v>
      </c>
      <c r="K25" s="248"/>
      <c r="L25" s="248"/>
      <c r="M25" s="248">
        <f>$C24*M24</f>
        <v>387.20400000000001</v>
      </c>
      <c r="N25" s="248"/>
      <c r="O25" s="248"/>
      <c r="P25" s="248">
        <f>$C24*P24</f>
        <v>387.20400000000001</v>
      </c>
      <c r="Q25" s="248"/>
      <c r="R25" s="248"/>
      <c r="S25" s="248">
        <f>$C24*S24</f>
        <v>387.20400000000001</v>
      </c>
      <c r="T25" s="248"/>
      <c r="U25" s="248"/>
      <c r="V25" s="73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</row>
    <row r="26" spans="1:83" ht="15" customHeight="1" x14ac:dyDescent="0.2">
      <c r="A26" s="242">
        <v>6</v>
      </c>
      <c r="B26" s="242" t="str">
        <f>RESUMO!B12</f>
        <v>COBERTURA</v>
      </c>
      <c r="C26" s="242">
        <f>RESUMO!C12</f>
        <v>4320.99</v>
      </c>
      <c r="D26" s="244">
        <v>0</v>
      </c>
      <c r="E26" s="244"/>
      <c r="F26" s="244"/>
      <c r="G26" s="244">
        <v>0</v>
      </c>
      <c r="H26" s="244"/>
      <c r="I26" s="244"/>
      <c r="J26" s="244">
        <v>0</v>
      </c>
      <c r="K26" s="244"/>
      <c r="L26" s="244"/>
      <c r="M26" s="244">
        <v>0</v>
      </c>
      <c r="N26" s="244"/>
      <c r="O26" s="244"/>
      <c r="P26" s="245">
        <v>1</v>
      </c>
      <c r="Q26" s="246"/>
      <c r="R26" s="247"/>
      <c r="S26" s="244">
        <v>0</v>
      </c>
      <c r="T26" s="244"/>
      <c r="U26" s="244"/>
      <c r="V26" s="7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</row>
    <row r="27" spans="1:83" ht="15" customHeight="1" x14ac:dyDescent="0.2">
      <c r="A27" s="243"/>
      <c r="B27" s="243"/>
      <c r="C27" s="243"/>
      <c r="D27" s="249">
        <v>0</v>
      </c>
      <c r="E27" s="249"/>
      <c r="F27" s="249"/>
      <c r="G27" s="249">
        <v>0</v>
      </c>
      <c r="H27" s="249"/>
      <c r="I27" s="249"/>
      <c r="J27" s="249">
        <v>0</v>
      </c>
      <c r="K27" s="249"/>
      <c r="L27" s="249"/>
      <c r="M27" s="249">
        <v>0</v>
      </c>
      <c r="N27" s="249"/>
      <c r="O27" s="249"/>
      <c r="P27" s="248">
        <f>$C26*P26</f>
        <v>4320.99</v>
      </c>
      <c r="Q27" s="248"/>
      <c r="R27" s="248"/>
      <c r="S27" s="249">
        <v>0</v>
      </c>
      <c r="T27" s="249"/>
      <c r="U27" s="249"/>
      <c r="V27" s="73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</row>
    <row r="28" spans="1:83" ht="15" customHeight="1" x14ac:dyDescent="0.2">
      <c r="A28" s="242">
        <v>7</v>
      </c>
      <c r="B28" s="242" t="str">
        <f>RESUMO!B13</f>
        <v>INSTALAÇÕES ELÉTRICAS</v>
      </c>
      <c r="C28" s="242">
        <f>RESUMO!C13</f>
        <v>2274.37</v>
      </c>
      <c r="D28" s="244">
        <v>0</v>
      </c>
      <c r="E28" s="244"/>
      <c r="F28" s="244"/>
      <c r="G28" s="244">
        <v>0</v>
      </c>
      <c r="H28" s="244"/>
      <c r="I28" s="244"/>
      <c r="J28" s="244">
        <v>0</v>
      </c>
      <c r="K28" s="244"/>
      <c r="L28" s="244"/>
      <c r="M28" s="245">
        <v>0.5</v>
      </c>
      <c r="N28" s="246"/>
      <c r="O28" s="247"/>
      <c r="P28" s="245">
        <v>0.5</v>
      </c>
      <c r="Q28" s="246"/>
      <c r="R28" s="247"/>
      <c r="S28" s="244">
        <v>0</v>
      </c>
      <c r="T28" s="244"/>
      <c r="U28" s="244"/>
      <c r="V28" s="7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</row>
    <row r="29" spans="1:83" ht="15" customHeight="1" x14ac:dyDescent="0.2">
      <c r="A29" s="243"/>
      <c r="B29" s="243"/>
      <c r="C29" s="243"/>
      <c r="D29" s="249">
        <v>0</v>
      </c>
      <c r="E29" s="249"/>
      <c r="F29" s="249"/>
      <c r="G29" s="249">
        <v>0</v>
      </c>
      <c r="H29" s="249"/>
      <c r="I29" s="249"/>
      <c r="J29" s="249">
        <v>0</v>
      </c>
      <c r="K29" s="249"/>
      <c r="L29" s="249"/>
      <c r="M29" s="248">
        <f>$C28*M28</f>
        <v>1137.1849999999999</v>
      </c>
      <c r="N29" s="248"/>
      <c r="O29" s="248"/>
      <c r="P29" s="248">
        <f>$C28*P28</f>
        <v>1137.1849999999999</v>
      </c>
      <c r="Q29" s="248"/>
      <c r="R29" s="248"/>
      <c r="S29" s="249">
        <v>0</v>
      </c>
      <c r="T29" s="249"/>
      <c r="U29" s="249"/>
      <c r="V29" s="73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</row>
    <row r="30" spans="1:83" ht="15" customHeight="1" x14ac:dyDescent="0.2">
      <c r="A30" s="242">
        <v>8</v>
      </c>
      <c r="B30" s="242" t="str">
        <f>RESUMO!B14</f>
        <v>INSTALAÇÕES HIDROSSANITÁRIAS</v>
      </c>
      <c r="C30" s="242">
        <f>RESUMO!C14</f>
        <v>2822.7799999999997</v>
      </c>
      <c r="D30" s="244">
        <v>0</v>
      </c>
      <c r="E30" s="244"/>
      <c r="F30" s="244"/>
      <c r="G30" s="244">
        <v>0</v>
      </c>
      <c r="H30" s="244"/>
      <c r="I30" s="244"/>
      <c r="J30" s="244">
        <v>0</v>
      </c>
      <c r="K30" s="244"/>
      <c r="L30" s="244"/>
      <c r="M30" s="245">
        <v>0.3</v>
      </c>
      <c r="N30" s="246"/>
      <c r="O30" s="247"/>
      <c r="P30" s="245">
        <v>0.4</v>
      </c>
      <c r="Q30" s="246"/>
      <c r="R30" s="247"/>
      <c r="S30" s="245">
        <v>0.3</v>
      </c>
      <c r="T30" s="246"/>
      <c r="U30" s="247"/>
      <c r="V30" s="7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</row>
    <row r="31" spans="1:83" ht="15" customHeight="1" x14ac:dyDescent="0.2">
      <c r="A31" s="243"/>
      <c r="B31" s="243"/>
      <c r="C31" s="243"/>
      <c r="D31" s="249">
        <v>0</v>
      </c>
      <c r="E31" s="249"/>
      <c r="F31" s="249"/>
      <c r="G31" s="249">
        <v>0</v>
      </c>
      <c r="H31" s="249"/>
      <c r="I31" s="249"/>
      <c r="J31" s="249">
        <v>0</v>
      </c>
      <c r="K31" s="249"/>
      <c r="L31" s="249"/>
      <c r="M31" s="248">
        <f>$C30*M30</f>
        <v>846.83399999999995</v>
      </c>
      <c r="N31" s="248"/>
      <c r="O31" s="248"/>
      <c r="P31" s="248">
        <f>$C30*P30</f>
        <v>1129.1119999999999</v>
      </c>
      <c r="Q31" s="248"/>
      <c r="R31" s="248"/>
      <c r="S31" s="248">
        <f>$C30*S30</f>
        <v>846.83399999999995</v>
      </c>
      <c r="T31" s="248"/>
      <c r="U31" s="248"/>
      <c r="V31" s="73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</row>
    <row r="32" spans="1:83" ht="15" customHeight="1" x14ac:dyDescent="0.2">
      <c r="A32" s="242">
        <v>9</v>
      </c>
      <c r="B32" s="242" t="str">
        <f>RESUMO!B15</f>
        <v>REVESTIMENTO E TRATAMENTO DE SUPERFICIES</v>
      </c>
      <c r="C32" s="263">
        <f>RESUMO!C15</f>
        <v>8659.3976000000002</v>
      </c>
      <c r="D32" s="244">
        <v>0</v>
      </c>
      <c r="E32" s="244"/>
      <c r="F32" s="244"/>
      <c r="G32" s="244">
        <v>0</v>
      </c>
      <c r="H32" s="244"/>
      <c r="I32" s="244"/>
      <c r="J32" s="244">
        <v>0</v>
      </c>
      <c r="K32" s="244"/>
      <c r="L32" s="244"/>
      <c r="M32" s="244">
        <v>0</v>
      </c>
      <c r="N32" s="244"/>
      <c r="O32" s="244"/>
      <c r="P32" s="245">
        <v>1</v>
      </c>
      <c r="Q32" s="246"/>
      <c r="R32" s="247"/>
      <c r="S32" s="244">
        <v>0</v>
      </c>
      <c r="T32" s="244"/>
      <c r="U32" s="244"/>
      <c r="V32" s="7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</row>
    <row r="33" spans="1:83" ht="15" customHeight="1" x14ac:dyDescent="0.2">
      <c r="A33" s="243"/>
      <c r="B33" s="243"/>
      <c r="C33" s="264"/>
      <c r="D33" s="249">
        <v>0</v>
      </c>
      <c r="E33" s="249"/>
      <c r="F33" s="249"/>
      <c r="G33" s="249">
        <v>0</v>
      </c>
      <c r="H33" s="249"/>
      <c r="I33" s="249"/>
      <c r="J33" s="249">
        <v>0</v>
      </c>
      <c r="K33" s="249"/>
      <c r="L33" s="249"/>
      <c r="M33" s="249">
        <v>0</v>
      </c>
      <c r="N33" s="249"/>
      <c r="O33" s="249"/>
      <c r="P33" s="248">
        <f>$C32*P32</f>
        <v>8659.3976000000002</v>
      </c>
      <c r="Q33" s="248"/>
      <c r="R33" s="248"/>
      <c r="S33" s="249">
        <v>0</v>
      </c>
      <c r="T33" s="249"/>
      <c r="U33" s="249"/>
      <c r="V33" s="73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</row>
    <row r="34" spans="1:83" ht="15" customHeight="1" x14ac:dyDescent="0.2">
      <c r="A34" s="242">
        <v>10</v>
      </c>
      <c r="B34" s="242" t="str">
        <f>RESUMO!B16</f>
        <v>ESQUADRIAS</v>
      </c>
      <c r="C34" s="242">
        <f>RESUMO!C16</f>
        <v>3123.04</v>
      </c>
      <c r="D34" s="244">
        <v>0</v>
      </c>
      <c r="E34" s="244"/>
      <c r="F34" s="244"/>
      <c r="G34" s="244">
        <v>0</v>
      </c>
      <c r="H34" s="244"/>
      <c r="I34" s="244"/>
      <c r="J34" s="244">
        <v>0</v>
      </c>
      <c r="K34" s="244"/>
      <c r="L34" s="244"/>
      <c r="M34" s="244">
        <v>0</v>
      </c>
      <c r="N34" s="244"/>
      <c r="O34" s="244"/>
      <c r="P34" s="244">
        <v>0</v>
      </c>
      <c r="Q34" s="244"/>
      <c r="R34" s="244"/>
      <c r="S34" s="245">
        <v>1</v>
      </c>
      <c r="T34" s="246"/>
      <c r="U34" s="247"/>
      <c r="V34" s="7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</row>
    <row r="35" spans="1:83" ht="15" customHeight="1" x14ac:dyDescent="0.2">
      <c r="A35" s="243"/>
      <c r="B35" s="243"/>
      <c r="C35" s="243"/>
      <c r="D35" s="249">
        <v>0</v>
      </c>
      <c r="E35" s="249"/>
      <c r="F35" s="249"/>
      <c r="G35" s="249">
        <v>0</v>
      </c>
      <c r="H35" s="249"/>
      <c r="I35" s="249"/>
      <c r="J35" s="249">
        <v>0</v>
      </c>
      <c r="K35" s="249"/>
      <c r="L35" s="249"/>
      <c r="M35" s="249">
        <v>0</v>
      </c>
      <c r="N35" s="249"/>
      <c r="O35" s="249"/>
      <c r="P35" s="249">
        <v>0</v>
      </c>
      <c r="Q35" s="249"/>
      <c r="R35" s="249"/>
      <c r="S35" s="248">
        <f>$C34*S34</f>
        <v>3123.04</v>
      </c>
      <c r="T35" s="248"/>
      <c r="U35" s="248"/>
      <c r="V35" s="73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</row>
    <row r="36" spans="1:83" ht="15" customHeight="1" x14ac:dyDescent="0.2">
      <c r="A36" s="242">
        <v>11</v>
      </c>
      <c r="B36" s="242" t="str">
        <f>RESUMO!B17</f>
        <v>PINTURA</v>
      </c>
      <c r="C36" s="242">
        <f>RESUMO!C17</f>
        <v>526.81999999999994</v>
      </c>
      <c r="D36" s="244">
        <v>0</v>
      </c>
      <c r="E36" s="244"/>
      <c r="F36" s="244"/>
      <c r="G36" s="244">
        <v>0</v>
      </c>
      <c r="H36" s="244"/>
      <c r="I36" s="244"/>
      <c r="J36" s="244">
        <v>0</v>
      </c>
      <c r="K36" s="244"/>
      <c r="L36" s="244"/>
      <c r="M36" s="244">
        <v>0</v>
      </c>
      <c r="N36" s="244"/>
      <c r="O36" s="244"/>
      <c r="P36" s="244">
        <v>0</v>
      </c>
      <c r="Q36" s="244"/>
      <c r="R36" s="244"/>
      <c r="S36" s="245">
        <v>1</v>
      </c>
      <c r="T36" s="246"/>
      <c r="U36" s="247"/>
      <c r="V36" s="73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</row>
    <row r="37" spans="1:83" ht="22.5" customHeight="1" x14ac:dyDescent="0.2">
      <c r="A37" s="243"/>
      <c r="B37" s="243"/>
      <c r="C37" s="243"/>
      <c r="D37" s="249">
        <v>0</v>
      </c>
      <c r="E37" s="249"/>
      <c r="F37" s="249"/>
      <c r="G37" s="249">
        <v>0</v>
      </c>
      <c r="H37" s="249"/>
      <c r="I37" s="249"/>
      <c r="J37" s="249">
        <v>0</v>
      </c>
      <c r="K37" s="249"/>
      <c r="L37" s="249"/>
      <c r="M37" s="249">
        <v>0</v>
      </c>
      <c r="N37" s="249"/>
      <c r="O37" s="249"/>
      <c r="P37" s="249">
        <v>0</v>
      </c>
      <c r="Q37" s="249"/>
      <c r="R37" s="249"/>
      <c r="S37" s="248">
        <f>$C36*S36</f>
        <v>526.81999999999994</v>
      </c>
      <c r="T37" s="248"/>
      <c r="U37" s="248"/>
      <c r="V37" s="73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</row>
    <row r="38" spans="1:83" ht="15" customHeight="1" x14ac:dyDescent="0.2">
      <c r="A38" s="242">
        <v>11</v>
      </c>
      <c r="B38" s="242" t="str">
        <f>RESUMO!B18</f>
        <v>DIVERSOS</v>
      </c>
      <c r="C38" s="242">
        <f>RESUMO!C18</f>
        <v>432.47</v>
      </c>
      <c r="D38" s="244">
        <v>0</v>
      </c>
      <c r="E38" s="244"/>
      <c r="F38" s="244"/>
      <c r="G38" s="244">
        <v>0</v>
      </c>
      <c r="H38" s="244"/>
      <c r="I38" s="244"/>
      <c r="J38" s="244">
        <v>0</v>
      </c>
      <c r="K38" s="244"/>
      <c r="L38" s="244"/>
      <c r="M38" s="244">
        <v>0</v>
      </c>
      <c r="N38" s="244"/>
      <c r="O38" s="244"/>
      <c r="P38" s="244">
        <v>0</v>
      </c>
      <c r="Q38" s="244"/>
      <c r="R38" s="244"/>
      <c r="S38" s="245">
        <v>1</v>
      </c>
      <c r="T38" s="246"/>
      <c r="U38" s="247"/>
      <c r="V38" s="72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</row>
    <row r="39" spans="1:83" ht="15" customHeight="1" x14ac:dyDescent="0.2">
      <c r="A39" s="243"/>
      <c r="B39" s="243"/>
      <c r="C39" s="243"/>
      <c r="D39" s="249">
        <v>0</v>
      </c>
      <c r="E39" s="249"/>
      <c r="F39" s="249"/>
      <c r="G39" s="249">
        <v>0</v>
      </c>
      <c r="H39" s="249"/>
      <c r="I39" s="249"/>
      <c r="J39" s="249">
        <v>0</v>
      </c>
      <c r="K39" s="249"/>
      <c r="L39" s="249"/>
      <c r="M39" s="249">
        <v>0</v>
      </c>
      <c r="N39" s="249"/>
      <c r="O39" s="249"/>
      <c r="P39" s="249">
        <v>0</v>
      </c>
      <c r="Q39" s="249"/>
      <c r="R39" s="249"/>
      <c r="S39" s="248">
        <f>$C38*S38</f>
        <v>432.47</v>
      </c>
      <c r="T39" s="248"/>
      <c r="U39" s="248"/>
      <c r="V39" s="73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</row>
    <row r="40" spans="1:83" ht="15" customHeight="1" x14ac:dyDescent="0.2">
      <c r="A40" s="260" t="s">
        <v>1875</v>
      </c>
      <c r="B40" s="260"/>
      <c r="C40" s="74">
        <f>+C16+C18+C20+C22+C24+C26+C28+C30+C32+C34+C38+C36</f>
        <v>30926.2176</v>
      </c>
      <c r="D40" s="261" t="s">
        <v>1876</v>
      </c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75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</row>
    <row r="41" spans="1:83" ht="15" customHeight="1" x14ac:dyDescent="0.2">
      <c r="A41" s="262" t="s">
        <v>1877</v>
      </c>
      <c r="B41" s="262"/>
      <c r="C41" s="76" t="s">
        <v>1878</v>
      </c>
      <c r="D41" s="259">
        <f>(+D17+D19+D21+D23+D25+D27+D29+D31+D33+D35+D39)</f>
        <v>2155.58</v>
      </c>
      <c r="E41" s="259"/>
      <c r="F41" s="259"/>
      <c r="G41" s="259">
        <f>(+G17+G19+G21+G23+G25+G27+G29+G31+G33+G35+G39)</f>
        <v>2724.5790000000002</v>
      </c>
      <c r="H41" s="259"/>
      <c r="I41" s="259"/>
      <c r="J41" s="259">
        <f>(+J17+J19+J21+J23+J25+J27+J29+J31+J33+J35+J39)</f>
        <v>2724.5790000000002</v>
      </c>
      <c r="K41" s="259"/>
      <c r="L41" s="259"/>
      <c r="M41" s="259">
        <f>(+M17+M19+M21+M23+M25+M27+M29+M31+M33+M35+M39)</f>
        <v>2371.223</v>
      </c>
      <c r="N41" s="259"/>
      <c r="O41" s="259"/>
      <c r="P41" s="259">
        <f>(+P17+P19+P21+P23+P25+P27+P29+P31+P33+P35+P39)</f>
        <v>15633.888599999998</v>
      </c>
      <c r="Q41" s="259"/>
      <c r="R41" s="259"/>
      <c r="S41" s="259">
        <f>(+S17+S19+S21+S23+S25+S27+S29+S31+S33+S35+S39+S37)</f>
        <v>5316.3679999999995</v>
      </c>
      <c r="T41" s="259"/>
      <c r="U41" s="259"/>
      <c r="V41" s="68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</row>
    <row r="42" spans="1:83" ht="15" customHeight="1" x14ac:dyDescent="0.2">
      <c r="A42" s="258">
        <f>C40</f>
        <v>30926.2176</v>
      </c>
      <c r="B42" s="258"/>
      <c r="C42" s="76" t="s">
        <v>1879</v>
      </c>
      <c r="D42" s="259">
        <f>+D41</f>
        <v>2155.58</v>
      </c>
      <c r="E42" s="259"/>
      <c r="F42" s="259"/>
      <c r="G42" s="259">
        <f>+G41+D42</f>
        <v>4880.1589999999997</v>
      </c>
      <c r="H42" s="259"/>
      <c r="I42" s="259"/>
      <c r="J42" s="259">
        <f>+J41+G42</f>
        <v>7604.7379999999994</v>
      </c>
      <c r="K42" s="259"/>
      <c r="L42" s="259"/>
      <c r="M42" s="259">
        <f>+M41+J42</f>
        <v>9975.9609999999993</v>
      </c>
      <c r="N42" s="259"/>
      <c r="O42" s="259"/>
      <c r="P42" s="259">
        <f>+P41+M42</f>
        <v>25609.849599999998</v>
      </c>
      <c r="Q42" s="259"/>
      <c r="R42" s="259"/>
      <c r="S42" s="259">
        <f>+S41+P42</f>
        <v>30926.217599999996</v>
      </c>
      <c r="T42" s="259"/>
      <c r="U42" s="259"/>
      <c r="V42" s="68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</row>
    <row r="43" spans="1:83" ht="15" customHeight="1" x14ac:dyDescent="0.2">
      <c r="A43" s="257" t="s">
        <v>1880</v>
      </c>
      <c r="B43" s="257"/>
      <c r="C43" s="77" t="s">
        <v>1881</v>
      </c>
      <c r="D43" s="254">
        <f>+D41/$C$40</f>
        <v>6.9700731847660541E-2</v>
      </c>
      <c r="E43" s="254"/>
      <c r="F43" s="254"/>
      <c r="G43" s="254">
        <f>+G41/$C$40</f>
        <v>8.8099328383436065E-2</v>
      </c>
      <c r="H43" s="254"/>
      <c r="I43" s="254"/>
      <c r="J43" s="254">
        <f>+J41/$C$40</f>
        <v>8.8099328383436065E-2</v>
      </c>
      <c r="K43" s="254"/>
      <c r="L43" s="254"/>
      <c r="M43" s="254">
        <f>+M41/$C$40</f>
        <v>7.6673553509498685E-2</v>
      </c>
      <c r="N43" s="254"/>
      <c r="O43" s="254"/>
      <c r="P43" s="254">
        <f>+P41/$C$40</f>
        <v>0.50552216899618529</v>
      </c>
      <c r="Q43" s="254"/>
      <c r="R43" s="254"/>
      <c r="S43" s="254">
        <f>+S41/$C$40</f>
        <v>0.17190488887978334</v>
      </c>
      <c r="T43" s="254"/>
      <c r="U43" s="254"/>
      <c r="V43" s="68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</row>
    <row r="44" spans="1:83" ht="15" customHeight="1" x14ac:dyDescent="0.2">
      <c r="A44" s="255">
        <f>C40/A42</f>
        <v>1</v>
      </c>
      <c r="B44" s="255"/>
      <c r="C44" s="78" t="s">
        <v>1882</v>
      </c>
      <c r="D44" s="256">
        <f>+D42/$C$40</f>
        <v>6.9700731847660541E-2</v>
      </c>
      <c r="E44" s="256"/>
      <c r="F44" s="256"/>
      <c r="G44" s="256">
        <f>+G42/$C$40</f>
        <v>0.15780006023109661</v>
      </c>
      <c r="H44" s="256"/>
      <c r="I44" s="256"/>
      <c r="J44" s="256">
        <f>+J42/$C$40</f>
        <v>0.24589938861453264</v>
      </c>
      <c r="K44" s="256"/>
      <c r="L44" s="256"/>
      <c r="M44" s="256">
        <f>+M42/$C$40</f>
        <v>0.32257294212403131</v>
      </c>
      <c r="N44" s="256"/>
      <c r="O44" s="256"/>
      <c r="P44" s="256">
        <f>+P42/$C$40</f>
        <v>0.82809511112021661</v>
      </c>
      <c r="Q44" s="256"/>
      <c r="R44" s="256"/>
      <c r="S44" s="256">
        <f>+S42/$C$40</f>
        <v>0.99999999999999989</v>
      </c>
      <c r="T44" s="256"/>
      <c r="U44" s="256"/>
      <c r="V44" s="68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</row>
    <row r="45" spans="1:83" x14ac:dyDescent="0.2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1:83" x14ac:dyDescent="0.2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1:83" s="80" customFormat="1" x14ac:dyDescent="0.2">
      <c r="A47" s="70"/>
      <c r="B47" s="79"/>
      <c r="C47" s="79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</row>
    <row r="48" spans="1:83" s="80" customFormat="1" x14ac:dyDescent="0.2">
      <c r="A48" s="70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</row>
    <row r="49" spans="1:83" s="80" customFormat="1" x14ac:dyDescent="0.2">
      <c r="A49" s="70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</row>
    <row r="50" spans="1:83" s="80" customFormat="1" x14ac:dyDescent="0.2">
      <c r="A50" s="70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</row>
    <row r="51" spans="1:83" s="80" customFormat="1" x14ac:dyDescent="0.2">
      <c r="A51" s="70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</row>
    <row r="52" spans="1:83" s="80" customFormat="1" x14ac:dyDescent="0.2">
      <c r="A52" s="70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</row>
    <row r="53" spans="1:83" s="80" customFormat="1" x14ac:dyDescent="0.2">
      <c r="A53" s="70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</row>
    <row r="54" spans="1:83" s="80" customFormat="1" x14ac:dyDescent="0.2">
      <c r="A54" s="70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</row>
    <row r="55" spans="1:83" s="80" customFormat="1" x14ac:dyDescent="0.2">
      <c r="A55" s="7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</row>
    <row r="56" spans="1:83" s="80" customFormat="1" x14ac:dyDescent="0.2">
      <c r="A56" s="70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</row>
    <row r="57" spans="1:83" s="80" customFormat="1" x14ac:dyDescent="0.2">
      <c r="A57" s="70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</row>
  </sheetData>
  <mergeCells count="234">
    <mergeCell ref="A1:U1"/>
    <mergeCell ref="A2:U2"/>
    <mergeCell ref="A4:H4"/>
    <mergeCell ref="A10:U10"/>
    <mergeCell ref="A11:U11"/>
    <mergeCell ref="A12:U12"/>
    <mergeCell ref="S16:U16"/>
    <mergeCell ref="D17:F17"/>
    <mergeCell ref="G17:I17"/>
    <mergeCell ref="J17:L17"/>
    <mergeCell ref="M17:O17"/>
    <mergeCell ref="P17:R17"/>
    <mergeCell ref="S17:U17"/>
    <mergeCell ref="S15:U15"/>
    <mergeCell ref="A16:A17"/>
    <mergeCell ref="B16:B17"/>
    <mergeCell ref="D16:F16"/>
    <mergeCell ref="G16:I16"/>
    <mergeCell ref="J16:L16"/>
    <mergeCell ref="M16:O16"/>
    <mergeCell ref="P16:R16"/>
    <mergeCell ref="A13:A15"/>
    <mergeCell ref="B13:B15"/>
    <mergeCell ref="C13:C15"/>
    <mergeCell ref="D13:U13"/>
    <mergeCell ref="D14:U14"/>
    <mergeCell ref="D15:F15"/>
    <mergeCell ref="G15:I15"/>
    <mergeCell ref="J15:L15"/>
    <mergeCell ref="M15:O15"/>
    <mergeCell ref="M19:O19"/>
    <mergeCell ref="P19:R19"/>
    <mergeCell ref="S19:U19"/>
    <mergeCell ref="S18:U18"/>
    <mergeCell ref="C16:C17"/>
    <mergeCell ref="P15:R15"/>
    <mergeCell ref="A18:A19"/>
    <mergeCell ref="B18:B19"/>
    <mergeCell ref="D18:F18"/>
    <mergeCell ref="G18:I18"/>
    <mergeCell ref="J18:L18"/>
    <mergeCell ref="M18:O18"/>
    <mergeCell ref="P18:R18"/>
    <mergeCell ref="S20:U20"/>
    <mergeCell ref="C18:C19"/>
    <mergeCell ref="D19:F19"/>
    <mergeCell ref="G19:I19"/>
    <mergeCell ref="J19:L19"/>
    <mergeCell ref="D21:F21"/>
    <mergeCell ref="G21:I21"/>
    <mergeCell ref="J21:L21"/>
    <mergeCell ref="M21:O21"/>
    <mergeCell ref="P21:R21"/>
    <mergeCell ref="S21:U21"/>
    <mergeCell ref="S23:U23"/>
    <mergeCell ref="A22:A23"/>
    <mergeCell ref="B22:B23"/>
    <mergeCell ref="D22:F22"/>
    <mergeCell ref="G22:I22"/>
    <mergeCell ref="J22:L22"/>
    <mergeCell ref="M22:O22"/>
    <mergeCell ref="P22:R22"/>
    <mergeCell ref="S22:U22"/>
    <mergeCell ref="C22:C23"/>
    <mergeCell ref="D23:F23"/>
    <mergeCell ref="G23:I23"/>
    <mergeCell ref="J23:L23"/>
    <mergeCell ref="M23:O23"/>
    <mergeCell ref="P23:R23"/>
    <mergeCell ref="S24:U24"/>
    <mergeCell ref="D25:F25"/>
    <mergeCell ref="G25:I25"/>
    <mergeCell ref="J25:L25"/>
    <mergeCell ref="M25:O25"/>
    <mergeCell ref="P25:R25"/>
    <mergeCell ref="S25:U25"/>
    <mergeCell ref="A24:A25"/>
    <mergeCell ref="B24:B25"/>
    <mergeCell ref="D24:F24"/>
    <mergeCell ref="G24:I24"/>
    <mergeCell ref="J24:L24"/>
    <mergeCell ref="M24:O24"/>
    <mergeCell ref="C24:C25"/>
    <mergeCell ref="S27:U27"/>
    <mergeCell ref="A26:A27"/>
    <mergeCell ref="B26:B27"/>
    <mergeCell ref="D26:F26"/>
    <mergeCell ref="G26:I26"/>
    <mergeCell ref="J26:L26"/>
    <mergeCell ref="M26:O26"/>
    <mergeCell ref="P26:R26"/>
    <mergeCell ref="S26:U26"/>
    <mergeCell ref="C26:C27"/>
    <mergeCell ref="D27:F27"/>
    <mergeCell ref="G27:I27"/>
    <mergeCell ref="J27:L27"/>
    <mergeCell ref="S28:U28"/>
    <mergeCell ref="D29:F29"/>
    <mergeCell ref="G29:I29"/>
    <mergeCell ref="J29:L29"/>
    <mergeCell ref="M29:O29"/>
    <mergeCell ref="P29:R29"/>
    <mergeCell ref="S29:U29"/>
    <mergeCell ref="A28:A29"/>
    <mergeCell ref="B28:B29"/>
    <mergeCell ref="D28:F28"/>
    <mergeCell ref="G28:I28"/>
    <mergeCell ref="J28:L28"/>
    <mergeCell ref="M28:O28"/>
    <mergeCell ref="C28:C29"/>
    <mergeCell ref="S31:U31"/>
    <mergeCell ref="A30:A31"/>
    <mergeCell ref="B30:B31"/>
    <mergeCell ref="D30:F30"/>
    <mergeCell ref="G30:I30"/>
    <mergeCell ref="J30:L30"/>
    <mergeCell ref="M30:O30"/>
    <mergeCell ref="P30:R30"/>
    <mergeCell ref="S30:U30"/>
    <mergeCell ref="C30:C31"/>
    <mergeCell ref="D31:F31"/>
    <mergeCell ref="G31:I31"/>
    <mergeCell ref="J31:L31"/>
    <mergeCell ref="S32:U32"/>
    <mergeCell ref="D33:F33"/>
    <mergeCell ref="G33:I33"/>
    <mergeCell ref="J33:L33"/>
    <mergeCell ref="M33:O33"/>
    <mergeCell ref="P33:R33"/>
    <mergeCell ref="S33:U33"/>
    <mergeCell ref="A32:A33"/>
    <mergeCell ref="B32:B33"/>
    <mergeCell ref="D32:F32"/>
    <mergeCell ref="G32:I32"/>
    <mergeCell ref="J32:L32"/>
    <mergeCell ref="M32:O32"/>
    <mergeCell ref="C32:C33"/>
    <mergeCell ref="S35:U35"/>
    <mergeCell ref="A34:A35"/>
    <mergeCell ref="B34:B35"/>
    <mergeCell ref="D34:F34"/>
    <mergeCell ref="G34:I34"/>
    <mergeCell ref="J34:L34"/>
    <mergeCell ref="M34:O34"/>
    <mergeCell ref="P34:R34"/>
    <mergeCell ref="S34:U34"/>
    <mergeCell ref="C34:C35"/>
    <mergeCell ref="D35:F35"/>
    <mergeCell ref="G35:I35"/>
    <mergeCell ref="J35:L35"/>
    <mergeCell ref="A38:A39"/>
    <mergeCell ref="B38:B39"/>
    <mergeCell ref="D38:F38"/>
    <mergeCell ref="G38:I38"/>
    <mergeCell ref="J38:L38"/>
    <mergeCell ref="M38:O38"/>
    <mergeCell ref="C38:C39"/>
    <mergeCell ref="M35:O35"/>
    <mergeCell ref="P35:R35"/>
    <mergeCell ref="A42:B42"/>
    <mergeCell ref="D42:F42"/>
    <mergeCell ref="G42:I42"/>
    <mergeCell ref="J42:L42"/>
    <mergeCell ref="M42:O42"/>
    <mergeCell ref="P42:R42"/>
    <mergeCell ref="S42:U42"/>
    <mergeCell ref="A40:B40"/>
    <mergeCell ref="D40:U40"/>
    <mergeCell ref="A41:B41"/>
    <mergeCell ref="D41:F41"/>
    <mergeCell ref="G41:I41"/>
    <mergeCell ref="J41:L41"/>
    <mergeCell ref="M41:O41"/>
    <mergeCell ref="P41:R41"/>
    <mergeCell ref="S41:U41"/>
    <mergeCell ref="A44:B44"/>
    <mergeCell ref="D44:F44"/>
    <mergeCell ref="G44:I44"/>
    <mergeCell ref="J44:L44"/>
    <mergeCell ref="M44:O44"/>
    <mergeCell ref="P44:R44"/>
    <mergeCell ref="S44:U44"/>
    <mergeCell ref="A43:B43"/>
    <mergeCell ref="D43:F43"/>
    <mergeCell ref="G43:I43"/>
    <mergeCell ref="J43:L43"/>
    <mergeCell ref="M43:O43"/>
    <mergeCell ref="P43:R43"/>
    <mergeCell ref="S36:U36"/>
    <mergeCell ref="D37:F37"/>
    <mergeCell ref="G37:I37"/>
    <mergeCell ref="J37:L37"/>
    <mergeCell ref="M37:O37"/>
    <mergeCell ref="P37:R37"/>
    <mergeCell ref="S37:U37"/>
    <mergeCell ref="M47:O47"/>
    <mergeCell ref="P47:R47"/>
    <mergeCell ref="S47:U47"/>
    <mergeCell ref="S43:U43"/>
    <mergeCell ref="D47:F47"/>
    <mergeCell ref="G47:I47"/>
    <mergeCell ref="J47:L47"/>
    <mergeCell ref="P38:R38"/>
    <mergeCell ref="S38:U38"/>
    <mergeCell ref="D39:F39"/>
    <mergeCell ref="G39:I39"/>
    <mergeCell ref="J39:L39"/>
    <mergeCell ref="M39:O39"/>
    <mergeCell ref="P39:R39"/>
    <mergeCell ref="S39:U39"/>
    <mergeCell ref="A5:H5"/>
    <mergeCell ref="A36:A37"/>
    <mergeCell ref="B36:B37"/>
    <mergeCell ref="C36:C37"/>
    <mergeCell ref="D36:F36"/>
    <mergeCell ref="G36:I36"/>
    <mergeCell ref="J36:L36"/>
    <mergeCell ref="M36:O36"/>
    <mergeCell ref="P36:R36"/>
    <mergeCell ref="P32:R32"/>
    <mergeCell ref="M31:O31"/>
    <mergeCell ref="P31:R31"/>
    <mergeCell ref="P28:R28"/>
    <mergeCell ref="M27:O27"/>
    <mergeCell ref="P27:R27"/>
    <mergeCell ref="P24:R24"/>
    <mergeCell ref="A20:A21"/>
    <mergeCell ref="B20:B21"/>
    <mergeCell ref="D20:F20"/>
    <mergeCell ref="G20:I20"/>
    <mergeCell ref="J20:L20"/>
    <mergeCell ref="M20:O20"/>
    <mergeCell ref="C20:C21"/>
    <mergeCell ref="P20:R20"/>
  </mergeCells>
  <printOptions horizontalCentered="1" gridLines="1" gridLinesSet="0"/>
  <pageMargins left="0.39370078740157483" right="1.98" top="1.05" bottom="0.26" header="0.19685039370078741" footer="0.65"/>
  <pageSetup paperSize="9" scale="70" fitToHeight="0" orientation="landscape" horizontalDpi="300" verticalDpi="300" r:id="rId1"/>
  <headerFooter alignWithMargins="0">
    <oddFooter>&amp;RLucas Antônio de Medeiros Teixeira
Engenheiro Civil
CREA 2111674664XXXX</oddFooter>
  </headerFooter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1"/>
  <sheetViews>
    <sheetView view="pageLayout" topLeftCell="A4" zoomScaleNormal="90" zoomScaleSheetLayoutView="80" workbookViewId="0">
      <selection activeCell="F21" sqref="F21"/>
    </sheetView>
  </sheetViews>
  <sheetFormatPr defaultColWidth="11.42578125" defaultRowHeight="12.75" x14ac:dyDescent="0.2"/>
  <cols>
    <col min="1" max="1" width="9" style="70" customWidth="1"/>
    <col min="2" max="2" width="52.42578125" style="70" customWidth="1"/>
    <col min="3" max="3" width="7.85546875" style="70" customWidth="1"/>
    <col min="4" max="4" width="15.85546875" style="70" customWidth="1"/>
    <col min="5" max="5" width="4.28515625" style="70" customWidth="1"/>
    <col min="6" max="6" width="13.42578125" style="70" customWidth="1"/>
    <col min="7" max="7" width="10.42578125" style="70" customWidth="1"/>
    <col min="8" max="21" width="4.5703125" style="70" customWidth="1"/>
    <col min="22" max="22" width="11.42578125" style="80" customWidth="1"/>
    <col min="23" max="250" width="11.42578125" style="70"/>
    <col min="251" max="251" width="5.7109375" style="70" customWidth="1"/>
    <col min="252" max="252" width="38.7109375" style="70" customWidth="1"/>
    <col min="253" max="253" width="17.7109375" style="70" customWidth="1"/>
    <col min="254" max="277" width="4.5703125" style="70" customWidth="1"/>
    <col min="278" max="278" width="11.42578125" style="70" customWidth="1"/>
    <col min="279" max="506" width="11.42578125" style="70"/>
    <col min="507" max="507" width="5.7109375" style="70" customWidth="1"/>
    <col min="508" max="508" width="38.7109375" style="70" customWidth="1"/>
    <col min="509" max="509" width="17.7109375" style="70" customWidth="1"/>
    <col min="510" max="533" width="4.5703125" style="70" customWidth="1"/>
    <col min="534" max="534" width="11.42578125" style="70" customWidth="1"/>
    <col min="535" max="762" width="11.42578125" style="70"/>
    <col min="763" max="763" width="5.7109375" style="70" customWidth="1"/>
    <col min="764" max="764" width="38.7109375" style="70" customWidth="1"/>
    <col min="765" max="765" width="17.7109375" style="70" customWidth="1"/>
    <col min="766" max="789" width="4.5703125" style="70" customWidth="1"/>
    <col min="790" max="790" width="11.42578125" style="70" customWidth="1"/>
    <col min="791" max="1018" width="11.42578125" style="70"/>
    <col min="1019" max="1019" width="5.7109375" style="70" customWidth="1"/>
    <col min="1020" max="1020" width="38.7109375" style="70" customWidth="1"/>
    <col min="1021" max="1021" width="17.7109375" style="70" customWidth="1"/>
    <col min="1022" max="1045" width="4.5703125" style="70" customWidth="1"/>
    <col min="1046" max="1046" width="11.42578125" style="70" customWidth="1"/>
    <col min="1047" max="1274" width="11.42578125" style="70"/>
    <col min="1275" max="1275" width="5.7109375" style="70" customWidth="1"/>
    <col min="1276" max="1276" width="38.7109375" style="70" customWidth="1"/>
    <col min="1277" max="1277" width="17.7109375" style="70" customWidth="1"/>
    <col min="1278" max="1301" width="4.5703125" style="70" customWidth="1"/>
    <col min="1302" max="1302" width="11.42578125" style="70" customWidth="1"/>
    <col min="1303" max="1530" width="11.42578125" style="70"/>
    <col min="1531" max="1531" width="5.7109375" style="70" customWidth="1"/>
    <col min="1532" max="1532" width="38.7109375" style="70" customWidth="1"/>
    <col min="1533" max="1533" width="17.7109375" style="70" customWidth="1"/>
    <col min="1534" max="1557" width="4.5703125" style="70" customWidth="1"/>
    <col min="1558" max="1558" width="11.42578125" style="70" customWidth="1"/>
    <col min="1559" max="1786" width="11.42578125" style="70"/>
    <col min="1787" max="1787" width="5.7109375" style="70" customWidth="1"/>
    <col min="1788" max="1788" width="38.7109375" style="70" customWidth="1"/>
    <col min="1789" max="1789" width="17.7109375" style="70" customWidth="1"/>
    <col min="1790" max="1813" width="4.5703125" style="70" customWidth="1"/>
    <col min="1814" max="1814" width="11.42578125" style="70" customWidth="1"/>
    <col min="1815" max="2042" width="11.42578125" style="70"/>
    <col min="2043" max="2043" width="5.7109375" style="70" customWidth="1"/>
    <col min="2044" max="2044" width="38.7109375" style="70" customWidth="1"/>
    <col min="2045" max="2045" width="17.7109375" style="70" customWidth="1"/>
    <col min="2046" max="2069" width="4.5703125" style="70" customWidth="1"/>
    <col min="2070" max="2070" width="11.42578125" style="70" customWidth="1"/>
    <col min="2071" max="2298" width="11.42578125" style="70"/>
    <col min="2299" max="2299" width="5.7109375" style="70" customWidth="1"/>
    <col min="2300" max="2300" width="38.7109375" style="70" customWidth="1"/>
    <col min="2301" max="2301" width="17.7109375" style="70" customWidth="1"/>
    <col min="2302" max="2325" width="4.5703125" style="70" customWidth="1"/>
    <col min="2326" max="2326" width="11.42578125" style="70" customWidth="1"/>
    <col min="2327" max="2554" width="11.42578125" style="70"/>
    <col min="2555" max="2555" width="5.7109375" style="70" customWidth="1"/>
    <col min="2556" max="2556" width="38.7109375" style="70" customWidth="1"/>
    <col min="2557" max="2557" width="17.7109375" style="70" customWidth="1"/>
    <col min="2558" max="2581" width="4.5703125" style="70" customWidth="1"/>
    <col min="2582" max="2582" width="11.42578125" style="70" customWidth="1"/>
    <col min="2583" max="2810" width="11.42578125" style="70"/>
    <col min="2811" max="2811" width="5.7109375" style="70" customWidth="1"/>
    <col min="2812" max="2812" width="38.7109375" style="70" customWidth="1"/>
    <col min="2813" max="2813" width="17.7109375" style="70" customWidth="1"/>
    <col min="2814" max="2837" width="4.5703125" style="70" customWidth="1"/>
    <col min="2838" max="2838" width="11.42578125" style="70" customWidth="1"/>
    <col min="2839" max="3066" width="11.42578125" style="70"/>
    <col min="3067" max="3067" width="5.7109375" style="70" customWidth="1"/>
    <col min="3068" max="3068" width="38.7109375" style="70" customWidth="1"/>
    <col min="3069" max="3069" width="17.7109375" style="70" customWidth="1"/>
    <col min="3070" max="3093" width="4.5703125" style="70" customWidth="1"/>
    <col min="3094" max="3094" width="11.42578125" style="70" customWidth="1"/>
    <col min="3095" max="3322" width="11.42578125" style="70"/>
    <col min="3323" max="3323" width="5.7109375" style="70" customWidth="1"/>
    <col min="3324" max="3324" width="38.7109375" style="70" customWidth="1"/>
    <col min="3325" max="3325" width="17.7109375" style="70" customWidth="1"/>
    <col min="3326" max="3349" width="4.5703125" style="70" customWidth="1"/>
    <col min="3350" max="3350" width="11.42578125" style="70" customWidth="1"/>
    <col min="3351" max="3578" width="11.42578125" style="70"/>
    <col min="3579" max="3579" width="5.7109375" style="70" customWidth="1"/>
    <col min="3580" max="3580" width="38.7109375" style="70" customWidth="1"/>
    <col min="3581" max="3581" width="17.7109375" style="70" customWidth="1"/>
    <col min="3582" max="3605" width="4.5703125" style="70" customWidth="1"/>
    <col min="3606" max="3606" width="11.42578125" style="70" customWidth="1"/>
    <col min="3607" max="3834" width="11.42578125" style="70"/>
    <col min="3835" max="3835" width="5.7109375" style="70" customWidth="1"/>
    <col min="3836" max="3836" width="38.7109375" style="70" customWidth="1"/>
    <col min="3837" max="3837" width="17.7109375" style="70" customWidth="1"/>
    <col min="3838" max="3861" width="4.5703125" style="70" customWidth="1"/>
    <col min="3862" max="3862" width="11.42578125" style="70" customWidth="1"/>
    <col min="3863" max="4090" width="11.42578125" style="70"/>
    <col min="4091" max="4091" width="5.7109375" style="70" customWidth="1"/>
    <col min="4092" max="4092" width="38.7109375" style="70" customWidth="1"/>
    <col min="4093" max="4093" width="17.7109375" style="70" customWidth="1"/>
    <col min="4094" max="4117" width="4.5703125" style="70" customWidth="1"/>
    <col min="4118" max="4118" width="11.42578125" style="70" customWidth="1"/>
    <col min="4119" max="4346" width="11.42578125" style="70"/>
    <col min="4347" max="4347" width="5.7109375" style="70" customWidth="1"/>
    <col min="4348" max="4348" width="38.7109375" style="70" customWidth="1"/>
    <col min="4349" max="4349" width="17.7109375" style="70" customWidth="1"/>
    <col min="4350" max="4373" width="4.5703125" style="70" customWidth="1"/>
    <col min="4374" max="4374" width="11.42578125" style="70" customWidth="1"/>
    <col min="4375" max="4602" width="11.42578125" style="70"/>
    <col min="4603" max="4603" width="5.7109375" style="70" customWidth="1"/>
    <col min="4604" max="4604" width="38.7109375" style="70" customWidth="1"/>
    <col min="4605" max="4605" width="17.7109375" style="70" customWidth="1"/>
    <col min="4606" max="4629" width="4.5703125" style="70" customWidth="1"/>
    <col min="4630" max="4630" width="11.42578125" style="70" customWidth="1"/>
    <col min="4631" max="4858" width="11.42578125" style="70"/>
    <col min="4859" max="4859" width="5.7109375" style="70" customWidth="1"/>
    <col min="4860" max="4860" width="38.7109375" style="70" customWidth="1"/>
    <col min="4861" max="4861" width="17.7109375" style="70" customWidth="1"/>
    <col min="4862" max="4885" width="4.5703125" style="70" customWidth="1"/>
    <col min="4886" max="4886" width="11.42578125" style="70" customWidth="1"/>
    <col min="4887" max="5114" width="11.42578125" style="70"/>
    <col min="5115" max="5115" width="5.7109375" style="70" customWidth="1"/>
    <col min="5116" max="5116" width="38.7109375" style="70" customWidth="1"/>
    <col min="5117" max="5117" width="17.7109375" style="70" customWidth="1"/>
    <col min="5118" max="5141" width="4.5703125" style="70" customWidth="1"/>
    <col min="5142" max="5142" width="11.42578125" style="70" customWidth="1"/>
    <col min="5143" max="5370" width="11.42578125" style="70"/>
    <col min="5371" max="5371" width="5.7109375" style="70" customWidth="1"/>
    <col min="5372" max="5372" width="38.7109375" style="70" customWidth="1"/>
    <col min="5373" max="5373" width="17.7109375" style="70" customWidth="1"/>
    <col min="5374" max="5397" width="4.5703125" style="70" customWidth="1"/>
    <col min="5398" max="5398" width="11.42578125" style="70" customWidth="1"/>
    <col min="5399" max="5626" width="11.42578125" style="70"/>
    <col min="5627" max="5627" width="5.7109375" style="70" customWidth="1"/>
    <col min="5628" max="5628" width="38.7109375" style="70" customWidth="1"/>
    <col min="5629" max="5629" width="17.7109375" style="70" customWidth="1"/>
    <col min="5630" max="5653" width="4.5703125" style="70" customWidth="1"/>
    <col min="5654" max="5654" width="11.42578125" style="70" customWidth="1"/>
    <col min="5655" max="5882" width="11.42578125" style="70"/>
    <col min="5883" max="5883" width="5.7109375" style="70" customWidth="1"/>
    <col min="5884" max="5884" width="38.7109375" style="70" customWidth="1"/>
    <col min="5885" max="5885" width="17.7109375" style="70" customWidth="1"/>
    <col min="5886" max="5909" width="4.5703125" style="70" customWidth="1"/>
    <col min="5910" max="5910" width="11.42578125" style="70" customWidth="1"/>
    <col min="5911" max="6138" width="11.42578125" style="70"/>
    <col min="6139" max="6139" width="5.7109375" style="70" customWidth="1"/>
    <col min="6140" max="6140" width="38.7109375" style="70" customWidth="1"/>
    <col min="6141" max="6141" width="17.7109375" style="70" customWidth="1"/>
    <col min="6142" max="6165" width="4.5703125" style="70" customWidth="1"/>
    <col min="6166" max="6166" width="11.42578125" style="70" customWidth="1"/>
    <col min="6167" max="6394" width="11.42578125" style="70"/>
    <col min="6395" max="6395" width="5.7109375" style="70" customWidth="1"/>
    <col min="6396" max="6396" width="38.7109375" style="70" customWidth="1"/>
    <col min="6397" max="6397" width="17.7109375" style="70" customWidth="1"/>
    <col min="6398" max="6421" width="4.5703125" style="70" customWidth="1"/>
    <col min="6422" max="6422" width="11.42578125" style="70" customWidth="1"/>
    <col min="6423" max="6650" width="11.42578125" style="70"/>
    <col min="6651" max="6651" width="5.7109375" style="70" customWidth="1"/>
    <col min="6652" max="6652" width="38.7109375" style="70" customWidth="1"/>
    <col min="6653" max="6653" width="17.7109375" style="70" customWidth="1"/>
    <col min="6654" max="6677" width="4.5703125" style="70" customWidth="1"/>
    <col min="6678" max="6678" width="11.42578125" style="70" customWidth="1"/>
    <col min="6679" max="6906" width="11.42578125" style="70"/>
    <col min="6907" max="6907" width="5.7109375" style="70" customWidth="1"/>
    <col min="6908" max="6908" width="38.7109375" style="70" customWidth="1"/>
    <col min="6909" max="6909" width="17.7109375" style="70" customWidth="1"/>
    <col min="6910" max="6933" width="4.5703125" style="70" customWidth="1"/>
    <col min="6934" max="6934" width="11.42578125" style="70" customWidth="1"/>
    <col min="6935" max="7162" width="11.42578125" style="70"/>
    <col min="7163" max="7163" width="5.7109375" style="70" customWidth="1"/>
    <col min="7164" max="7164" width="38.7109375" style="70" customWidth="1"/>
    <col min="7165" max="7165" width="17.7109375" style="70" customWidth="1"/>
    <col min="7166" max="7189" width="4.5703125" style="70" customWidth="1"/>
    <col min="7190" max="7190" width="11.42578125" style="70" customWidth="1"/>
    <col min="7191" max="7418" width="11.42578125" style="70"/>
    <col min="7419" max="7419" width="5.7109375" style="70" customWidth="1"/>
    <col min="7420" max="7420" width="38.7109375" style="70" customWidth="1"/>
    <col min="7421" max="7421" width="17.7109375" style="70" customWidth="1"/>
    <col min="7422" max="7445" width="4.5703125" style="70" customWidth="1"/>
    <col min="7446" max="7446" width="11.42578125" style="70" customWidth="1"/>
    <col min="7447" max="7674" width="11.42578125" style="70"/>
    <col min="7675" max="7675" width="5.7109375" style="70" customWidth="1"/>
    <col min="7676" max="7676" width="38.7109375" style="70" customWidth="1"/>
    <col min="7677" max="7677" width="17.7109375" style="70" customWidth="1"/>
    <col min="7678" max="7701" width="4.5703125" style="70" customWidth="1"/>
    <col min="7702" max="7702" width="11.42578125" style="70" customWidth="1"/>
    <col min="7703" max="7930" width="11.42578125" style="70"/>
    <col min="7931" max="7931" width="5.7109375" style="70" customWidth="1"/>
    <col min="7932" max="7932" width="38.7109375" style="70" customWidth="1"/>
    <col min="7933" max="7933" width="17.7109375" style="70" customWidth="1"/>
    <col min="7934" max="7957" width="4.5703125" style="70" customWidth="1"/>
    <col min="7958" max="7958" width="11.42578125" style="70" customWidth="1"/>
    <col min="7959" max="8186" width="11.42578125" style="70"/>
    <col min="8187" max="8187" width="5.7109375" style="70" customWidth="1"/>
    <col min="8188" max="8188" width="38.7109375" style="70" customWidth="1"/>
    <col min="8189" max="8189" width="17.7109375" style="70" customWidth="1"/>
    <col min="8190" max="8213" width="4.5703125" style="70" customWidth="1"/>
    <col min="8214" max="8214" width="11.42578125" style="70" customWidth="1"/>
    <col min="8215" max="8442" width="11.42578125" style="70"/>
    <col min="8443" max="8443" width="5.7109375" style="70" customWidth="1"/>
    <col min="8444" max="8444" width="38.7109375" style="70" customWidth="1"/>
    <col min="8445" max="8445" width="17.7109375" style="70" customWidth="1"/>
    <col min="8446" max="8469" width="4.5703125" style="70" customWidth="1"/>
    <col min="8470" max="8470" width="11.42578125" style="70" customWidth="1"/>
    <col min="8471" max="8698" width="11.42578125" style="70"/>
    <col min="8699" max="8699" width="5.7109375" style="70" customWidth="1"/>
    <col min="8700" max="8700" width="38.7109375" style="70" customWidth="1"/>
    <col min="8701" max="8701" width="17.7109375" style="70" customWidth="1"/>
    <col min="8702" max="8725" width="4.5703125" style="70" customWidth="1"/>
    <col min="8726" max="8726" width="11.42578125" style="70" customWidth="1"/>
    <col min="8727" max="8954" width="11.42578125" style="70"/>
    <col min="8955" max="8955" width="5.7109375" style="70" customWidth="1"/>
    <col min="8956" max="8956" width="38.7109375" style="70" customWidth="1"/>
    <col min="8957" max="8957" width="17.7109375" style="70" customWidth="1"/>
    <col min="8958" max="8981" width="4.5703125" style="70" customWidth="1"/>
    <col min="8982" max="8982" width="11.42578125" style="70" customWidth="1"/>
    <col min="8983" max="9210" width="11.42578125" style="70"/>
    <col min="9211" max="9211" width="5.7109375" style="70" customWidth="1"/>
    <col min="9212" max="9212" width="38.7109375" style="70" customWidth="1"/>
    <col min="9213" max="9213" width="17.7109375" style="70" customWidth="1"/>
    <col min="9214" max="9237" width="4.5703125" style="70" customWidth="1"/>
    <col min="9238" max="9238" width="11.42578125" style="70" customWidth="1"/>
    <col min="9239" max="9466" width="11.42578125" style="70"/>
    <col min="9467" max="9467" width="5.7109375" style="70" customWidth="1"/>
    <col min="9468" max="9468" width="38.7109375" style="70" customWidth="1"/>
    <col min="9469" max="9469" width="17.7109375" style="70" customWidth="1"/>
    <col min="9470" max="9493" width="4.5703125" style="70" customWidth="1"/>
    <col min="9494" max="9494" width="11.42578125" style="70" customWidth="1"/>
    <col min="9495" max="9722" width="11.42578125" style="70"/>
    <col min="9723" max="9723" width="5.7109375" style="70" customWidth="1"/>
    <col min="9724" max="9724" width="38.7109375" style="70" customWidth="1"/>
    <col min="9725" max="9725" width="17.7109375" style="70" customWidth="1"/>
    <col min="9726" max="9749" width="4.5703125" style="70" customWidth="1"/>
    <col min="9750" max="9750" width="11.42578125" style="70" customWidth="1"/>
    <col min="9751" max="9978" width="11.42578125" style="70"/>
    <col min="9979" max="9979" width="5.7109375" style="70" customWidth="1"/>
    <col min="9980" max="9980" width="38.7109375" style="70" customWidth="1"/>
    <col min="9981" max="9981" width="17.7109375" style="70" customWidth="1"/>
    <col min="9982" max="10005" width="4.5703125" style="70" customWidth="1"/>
    <col min="10006" max="10006" width="11.42578125" style="70" customWidth="1"/>
    <col min="10007" max="10234" width="11.42578125" style="70"/>
    <col min="10235" max="10235" width="5.7109375" style="70" customWidth="1"/>
    <col min="10236" max="10236" width="38.7109375" style="70" customWidth="1"/>
    <col min="10237" max="10237" width="17.7109375" style="70" customWidth="1"/>
    <col min="10238" max="10261" width="4.5703125" style="70" customWidth="1"/>
    <col min="10262" max="10262" width="11.42578125" style="70" customWidth="1"/>
    <col min="10263" max="10490" width="11.42578125" style="70"/>
    <col min="10491" max="10491" width="5.7109375" style="70" customWidth="1"/>
    <col min="10492" max="10492" width="38.7109375" style="70" customWidth="1"/>
    <col min="10493" max="10493" width="17.7109375" style="70" customWidth="1"/>
    <col min="10494" max="10517" width="4.5703125" style="70" customWidth="1"/>
    <col min="10518" max="10518" width="11.42578125" style="70" customWidth="1"/>
    <col min="10519" max="10746" width="11.42578125" style="70"/>
    <col min="10747" max="10747" width="5.7109375" style="70" customWidth="1"/>
    <col min="10748" max="10748" width="38.7109375" style="70" customWidth="1"/>
    <col min="10749" max="10749" width="17.7109375" style="70" customWidth="1"/>
    <col min="10750" max="10773" width="4.5703125" style="70" customWidth="1"/>
    <col min="10774" max="10774" width="11.42578125" style="70" customWidth="1"/>
    <col min="10775" max="11002" width="11.42578125" style="70"/>
    <col min="11003" max="11003" width="5.7109375" style="70" customWidth="1"/>
    <col min="11004" max="11004" width="38.7109375" style="70" customWidth="1"/>
    <col min="11005" max="11005" width="17.7109375" style="70" customWidth="1"/>
    <col min="11006" max="11029" width="4.5703125" style="70" customWidth="1"/>
    <col min="11030" max="11030" width="11.42578125" style="70" customWidth="1"/>
    <col min="11031" max="11258" width="11.42578125" style="70"/>
    <col min="11259" max="11259" width="5.7109375" style="70" customWidth="1"/>
    <col min="11260" max="11260" width="38.7109375" style="70" customWidth="1"/>
    <col min="11261" max="11261" width="17.7109375" style="70" customWidth="1"/>
    <col min="11262" max="11285" width="4.5703125" style="70" customWidth="1"/>
    <col min="11286" max="11286" width="11.42578125" style="70" customWidth="1"/>
    <col min="11287" max="11514" width="11.42578125" style="70"/>
    <col min="11515" max="11515" width="5.7109375" style="70" customWidth="1"/>
    <col min="11516" max="11516" width="38.7109375" style="70" customWidth="1"/>
    <col min="11517" max="11517" width="17.7109375" style="70" customWidth="1"/>
    <col min="11518" max="11541" width="4.5703125" style="70" customWidth="1"/>
    <col min="11542" max="11542" width="11.42578125" style="70" customWidth="1"/>
    <col min="11543" max="11770" width="11.42578125" style="70"/>
    <col min="11771" max="11771" width="5.7109375" style="70" customWidth="1"/>
    <col min="11772" max="11772" width="38.7109375" style="70" customWidth="1"/>
    <col min="11773" max="11773" width="17.7109375" style="70" customWidth="1"/>
    <col min="11774" max="11797" width="4.5703125" style="70" customWidth="1"/>
    <col min="11798" max="11798" width="11.42578125" style="70" customWidth="1"/>
    <col min="11799" max="12026" width="11.42578125" style="70"/>
    <col min="12027" max="12027" width="5.7109375" style="70" customWidth="1"/>
    <col min="12028" max="12028" width="38.7109375" style="70" customWidth="1"/>
    <col min="12029" max="12029" width="17.7109375" style="70" customWidth="1"/>
    <col min="12030" max="12053" width="4.5703125" style="70" customWidth="1"/>
    <col min="12054" max="12054" width="11.42578125" style="70" customWidth="1"/>
    <col min="12055" max="12282" width="11.42578125" style="70"/>
    <col min="12283" max="12283" width="5.7109375" style="70" customWidth="1"/>
    <col min="12284" max="12284" width="38.7109375" style="70" customWidth="1"/>
    <col min="12285" max="12285" width="17.7109375" style="70" customWidth="1"/>
    <col min="12286" max="12309" width="4.5703125" style="70" customWidth="1"/>
    <col min="12310" max="12310" width="11.42578125" style="70" customWidth="1"/>
    <col min="12311" max="12538" width="11.42578125" style="70"/>
    <col min="12539" max="12539" width="5.7109375" style="70" customWidth="1"/>
    <col min="12540" max="12540" width="38.7109375" style="70" customWidth="1"/>
    <col min="12541" max="12541" width="17.7109375" style="70" customWidth="1"/>
    <col min="12542" max="12565" width="4.5703125" style="70" customWidth="1"/>
    <col min="12566" max="12566" width="11.42578125" style="70" customWidth="1"/>
    <col min="12567" max="12794" width="11.42578125" style="70"/>
    <col min="12795" max="12795" width="5.7109375" style="70" customWidth="1"/>
    <col min="12796" max="12796" width="38.7109375" style="70" customWidth="1"/>
    <col min="12797" max="12797" width="17.7109375" style="70" customWidth="1"/>
    <col min="12798" max="12821" width="4.5703125" style="70" customWidth="1"/>
    <col min="12822" max="12822" width="11.42578125" style="70" customWidth="1"/>
    <col min="12823" max="13050" width="11.42578125" style="70"/>
    <col min="13051" max="13051" width="5.7109375" style="70" customWidth="1"/>
    <col min="13052" max="13052" width="38.7109375" style="70" customWidth="1"/>
    <col min="13053" max="13053" width="17.7109375" style="70" customWidth="1"/>
    <col min="13054" max="13077" width="4.5703125" style="70" customWidth="1"/>
    <col min="13078" max="13078" width="11.42578125" style="70" customWidth="1"/>
    <col min="13079" max="13306" width="11.42578125" style="70"/>
    <col min="13307" max="13307" width="5.7109375" style="70" customWidth="1"/>
    <col min="13308" max="13308" width="38.7109375" style="70" customWidth="1"/>
    <col min="13309" max="13309" width="17.7109375" style="70" customWidth="1"/>
    <col min="13310" max="13333" width="4.5703125" style="70" customWidth="1"/>
    <col min="13334" max="13334" width="11.42578125" style="70" customWidth="1"/>
    <col min="13335" max="13562" width="11.42578125" style="70"/>
    <col min="13563" max="13563" width="5.7109375" style="70" customWidth="1"/>
    <col min="13564" max="13564" width="38.7109375" style="70" customWidth="1"/>
    <col min="13565" max="13565" width="17.7109375" style="70" customWidth="1"/>
    <col min="13566" max="13589" width="4.5703125" style="70" customWidth="1"/>
    <col min="13590" max="13590" width="11.42578125" style="70" customWidth="1"/>
    <col min="13591" max="13818" width="11.42578125" style="70"/>
    <col min="13819" max="13819" width="5.7109375" style="70" customWidth="1"/>
    <col min="13820" max="13820" width="38.7109375" style="70" customWidth="1"/>
    <col min="13821" max="13821" width="17.7109375" style="70" customWidth="1"/>
    <col min="13822" max="13845" width="4.5703125" style="70" customWidth="1"/>
    <col min="13846" max="13846" width="11.42578125" style="70" customWidth="1"/>
    <col min="13847" max="14074" width="11.42578125" style="70"/>
    <col min="14075" max="14075" width="5.7109375" style="70" customWidth="1"/>
    <col min="14076" max="14076" width="38.7109375" style="70" customWidth="1"/>
    <col min="14077" max="14077" width="17.7109375" style="70" customWidth="1"/>
    <col min="14078" max="14101" width="4.5703125" style="70" customWidth="1"/>
    <col min="14102" max="14102" width="11.42578125" style="70" customWidth="1"/>
    <col min="14103" max="14330" width="11.42578125" style="70"/>
    <col min="14331" max="14331" width="5.7109375" style="70" customWidth="1"/>
    <col min="14332" max="14332" width="38.7109375" style="70" customWidth="1"/>
    <col min="14333" max="14333" width="17.7109375" style="70" customWidth="1"/>
    <col min="14334" max="14357" width="4.5703125" style="70" customWidth="1"/>
    <col min="14358" max="14358" width="11.42578125" style="70" customWidth="1"/>
    <col min="14359" max="14586" width="11.42578125" style="70"/>
    <col min="14587" max="14587" width="5.7109375" style="70" customWidth="1"/>
    <col min="14588" max="14588" width="38.7109375" style="70" customWidth="1"/>
    <col min="14589" max="14589" width="17.7109375" style="70" customWidth="1"/>
    <col min="14590" max="14613" width="4.5703125" style="70" customWidth="1"/>
    <col min="14614" max="14614" width="11.42578125" style="70" customWidth="1"/>
    <col min="14615" max="14842" width="11.42578125" style="70"/>
    <col min="14843" max="14843" width="5.7109375" style="70" customWidth="1"/>
    <col min="14844" max="14844" width="38.7109375" style="70" customWidth="1"/>
    <col min="14845" max="14845" width="17.7109375" style="70" customWidth="1"/>
    <col min="14846" max="14869" width="4.5703125" style="70" customWidth="1"/>
    <col min="14870" max="14870" width="11.42578125" style="70" customWidth="1"/>
    <col min="14871" max="15098" width="11.42578125" style="70"/>
    <col min="15099" max="15099" width="5.7109375" style="70" customWidth="1"/>
    <col min="15100" max="15100" width="38.7109375" style="70" customWidth="1"/>
    <col min="15101" max="15101" width="17.7109375" style="70" customWidth="1"/>
    <col min="15102" max="15125" width="4.5703125" style="70" customWidth="1"/>
    <col min="15126" max="15126" width="11.42578125" style="70" customWidth="1"/>
    <col min="15127" max="15354" width="11.42578125" style="70"/>
    <col min="15355" max="15355" width="5.7109375" style="70" customWidth="1"/>
    <col min="15356" max="15356" width="38.7109375" style="70" customWidth="1"/>
    <col min="15357" max="15357" width="17.7109375" style="70" customWidth="1"/>
    <col min="15358" max="15381" width="4.5703125" style="70" customWidth="1"/>
    <col min="15382" max="15382" width="11.42578125" style="70" customWidth="1"/>
    <col min="15383" max="15610" width="11.42578125" style="70"/>
    <col min="15611" max="15611" width="5.7109375" style="70" customWidth="1"/>
    <col min="15612" max="15612" width="38.7109375" style="70" customWidth="1"/>
    <col min="15613" max="15613" width="17.7109375" style="70" customWidth="1"/>
    <col min="15614" max="15637" width="4.5703125" style="70" customWidth="1"/>
    <col min="15638" max="15638" width="11.42578125" style="70" customWidth="1"/>
    <col min="15639" max="15866" width="11.42578125" style="70"/>
    <col min="15867" max="15867" width="5.7109375" style="70" customWidth="1"/>
    <col min="15868" max="15868" width="38.7109375" style="70" customWidth="1"/>
    <col min="15869" max="15869" width="17.7109375" style="70" customWidth="1"/>
    <col min="15870" max="15893" width="4.5703125" style="70" customWidth="1"/>
    <col min="15894" max="15894" width="11.42578125" style="70" customWidth="1"/>
    <col min="15895" max="16122" width="11.42578125" style="70"/>
    <col min="16123" max="16123" width="5.7109375" style="70" customWidth="1"/>
    <col min="16124" max="16124" width="38.7109375" style="70" customWidth="1"/>
    <col min="16125" max="16125" width="17.7109375" style="70" customWidth="1"/>
    <col min="16126" max="16149" width="4.5703125" style="70" customWidth="1"/>
    <col min="16150" max="16150" width="11.42578125" style="70" customWidth="1"/>
    <col min="16151" max="16384" width="11.42578125" style="70"/>
  </cols>
  <sheetData>
    <row r="1" spans="1:83" ht="18.75" hidden="1" customHeight="1" x14ac:dyDescent="0.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68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</row>
    <row r="2" spans="1:83" ht="6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68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</row>
    <row r="3" spans="1:83" ht="12.75" hidden="1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68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</row>
    <row r="4" spans="1:83" ht="15.75" x14ac:dyDescent="0.25">
      <c r="A4" s="238" t="s">
        <v>2086</v>
      </c>
      <c r="B4" s="238"/>
      <c r="C4" s="238"/>
      <c r="D4" s="238"/>
      <c r="E4" s="238"/>
      <c r="F4" s="238"/>
      <c r="G4" s="238"/>
      <c r="H4" s="238"/>
    </row>
    <row r="5" spans="1:83" ht="15.75" x14ac:dyDescent="0.25">
      <c r="A5" s="159" t="s">
        <v>2045</v>
      </c>
      <c r="B5" s="93"/>
      <c r="C5" s="93"/>
      <c r="D5" s="93"/>
      <c r="E5" s="93"/>
      <c r="F5" s="93"/>
      <c r="G5" s="93"/>
    </row>
    <row r="6" spans="1:83" ht="15.75" x14ac:dyDescent="0.25">
      <c r="A6" s="159" t="s">
        <v>2089</v>
      </c>
      <c r="B6" s="93"/>
      <c r="C6" s="93"/>
      <c r="D6" s="93"/>
      <c r="E6" s="93"/>
      <c r="F6" s="93"/>
      <c r="G6" s="93"/>
    </row>
    <row r="7" spans="1:83" x14ac:dyDescent="0.2">
      <c r="A7" s="93"/>
      <c r="B7" s="93"/>
      <c r="C7" s="93"/>
      <c r="D7" s="93"/>
      <c r="E7" s="93"/>
      <c r="F7" s="93"/>
      <c r="G7" s="93"/>
    </row>
    <row r="8" spans="1:83" x14ac:dyDescent="0.2">
      <c r="A8" s="93"/>
      <c r="B8" s="93"/>
      <c r="C8" s="93"/>
      <c r="D8" s="93"/>
      <c r="E8" s="93"/>
      <c r="F8" s="93"/>
      <c r="G8" s="93"/>
    </row>
    <row r="9" spans="1:83" ht="20.25" x14ac:dyDescent="0.2">
      <c r="A9" s="287" t="s">
        <v>1895</v>
      </c>
      <c r="B9" s="287"/>
      <c r="C9" s="287"/>
      <c r="D9" s="287"/>
      <c r="E9" s="94"/>
      <c r="F9" s="95"/>
      <c r="G9" s="93"/>
    </row>
    <row r="10" spans="1:83" ht="15.75" x14ac:dyDescent="0.2">
      <c r="A10" s="96"/>
      <c r="B10" s="96"/>
      <c r="C10" s="96"/>
      <c r="D10" s="96"/>
      <c r="E10" s="96"/>
      <c r="F10" s="95"/>
      <c r="G10" s="93"/>
    </row>
    <row r="11" spans="1:83" x14ac:dyDescent="0.2">
      <c r="A11" s="97" t="s">
        <v>1896</v>
      </c>
      <c r="B11" s="98" t="s">
        <v>1897</v>
      </c>
      <c r="C11" s="99" t="s">
        <v>1910</v>
      </c>
      <c r="D11" s="100" t="s">
        <v>1898</v>
      </c>
      <c r="E11" s="101"/>
      <c r="F11" s="102" t="s">
        <v>1899</v>
      </c>
      <c r="G11" s="93"/>
    </row>
    <row r="12" spans="1:83" x14ac:dyDescent="0.2">
      <c r="A12" s="103">
        <v>1</v>
      </c>
      <c r="B12" s="104" t="s">
        <v>1900</v>
      </c>
      <c r="C12" s="105" t="s">
        <v>1901</v>
      </c>
      <c r="D12" s="106">
        <v>0.05</v>
      </c>
      <c r="E12" s="107"/>
      <c r="F12" s="108" t="s">
        <v>1915</v>
      </c>
      <c r="G12" s="93"/>
    </row>
    <row r="13" spans="1:83" x14ac:dyDescent="0.2">
      <c r="A13" s="109">
        <v>2</v>
      </c>
      <c r="B13" s="104" t="s">
        <v>1909</v>
      </c>
      <c r="C13" s="105" t="s">
        <v>1902</v>
      </c>
      <c r="D13" s="110">
        <v>0.01</v>
      </c>
      <c r="E13" s="107"/>
      <c r="F13" s="108" t="s">
        <v>1916</v>
      </c>
      <c r="G13" s="93"/>
    </row>
    <row r="14" spans="1:83" x14ac:dyDescent="0.2">
      <c r="A14" s="109">
        <v>3</v>
      </c>
      <c r="B14" s="104" t="s">
        <v>1922</v>
      </c>
      <c r="C14" s="105" t="s">
        <v>1903</v>
      </c>
      <c r="D14" s="110">
        <v>9.7000000000000003E-3</v>
      </c>
      <c r="E14" s="107"/>
      <c r="F14" s="108" t="s">
        <v>1920</v>
      </c>
      <c r="G14" s="93"/>
    </row>
    <row r="15" spans="1:83" x14ac:dyDescent="0.2">
      <c r="A15" s="109">
        <v>4</v>
      </c>
      <c r="B15" s="104" t="s">
        <v>1921</v>
      </c>
      <c r="C15" s="105" t="s">
        <v>1923</v>
      </c>
      <c r="D15" s="110">
        <v>8.9999999999999993E-3</v>
      </c>
      <c r="E15" s="107"/>
      <c r="F15" s="108" t="s">
        <v>1917</v>
      </c>
      <c r="G15" s="93"/>
    </row>
    <row r="16" spans="1:83" x14ac:dyDescent="0.2">
      <c r="A16" s="109">
        <v>5</v>
      </c>
      <c r="B16" s="104" t="s">
        <v>1904</v>
      </c>
      <c r="C16" s="105" t="s">
        <v>1889</v>
      </c>
      <c r="D16" s="110">
        <v>6.6500000000000004E-2</v>
      </c>
      <c r="E16" s="107"/>
      <c r="F16" s="108" t="s">
        <v>1918</v>
      </c>
      <c r="G16" s="93"/>
    </row>
    <row r="17" spans="1:7" x14ac:dyDescent="0.2">
      <c r="A17" s="109">
        <v>6</v>
      </c>
      <c r="B17" s="104" t="s">
        <v>1905</v>
      </c>
      <c r="C17" s="105" t="s">
        <v>1906</v>
      </c>
      <c r="D17" s="110">
        <v>8.2799999999999999E-2</v>
      </c>
      <c r="E17" s="107"/>
      <c r="F17" s="111" t="s">
        <v>1919</v>
      </c>
      <c r="G17" s="93"/>
    </row>
    <row r="18" spans="1:7" ht="15.75" x14ac:dyDescent="0.2">
      <c r="A18" s="112"/>
      <c r="B18" s="113"/>
      <c r="C18" s="113"/>
      <c r="D18" s="114"/>
      <c r="E18" s="115"/>
      <c r="F18" s="116"/>
      <c r="G18" s="93"/>
    </row>
    <row r="19" spans="1:7" ht="33.75" customHeight="1" x14ac:dyDescent="0.2">
      <c r="A19" s="288" t="s">
        <v>1907</v>
      </c>
      <c r="B19" s="289"/>
      <c r="C19" s="289"/>
      <c r="D19" s="290"/>
      <c r="E19" s="117"/>
      <c r="F19" s="116"/>
      <c r="G19" s="93"/>
    </row>
    <row r="20" spans="1:7" ht="40.5" customHeight="1" x14ac:dyDescent="0.2">
      <c r="A20" s="118"/>
      <c r="B20" s="117"/>
      <c r="C20" s="291" t="s">
        <v>1908</v>
      </c>
      <c r="D20" s="292"/>
      <c r="E20" s="119"/>
      <c r="F20" s="116"/>
      <c r="G20" s="93"/>
    </row>
    <row r="21" spans="1:7" ht="36" customHeight="1" x14ac:dyDescent="0.2">
      <c r="A21" s="120"/>
      <c r="B21" s="121"/>
      <c r="C21" s="293">
        <f>((((1+D12+D15+D14)*(1+D13)*(1+D17)))/(1-D16))-1</f>
        <v>0.25201954322442432</v>
      </c>
      <c r="D21" s="294"/>
      <c r="E21" s="122"/>
      <c r="F21" s="116"/>
      <c r="G21" s="93"/>
    </row>
    <row r="22" spans="1:7" x14ac:dyDescent="0.2">
      <c r="A22" s="93"/>
      <c r="B22" s="93"/>
      <c r="C22" s="93"/>
      <c r="D22" s="93"/>
      <c r="E22" s="93"/>
      <c r="F22" s="93"/>
      <c r="G22" s="93"/>
    </row>
    <row r="23" spans="1:7" x14ac:dyDescent="0.2">
      <c r="A23" s="93"/>
      <c r="B23" s="93"/>
      <c r="C23" s="93"/>
      <c r="D23" s="93"/>
      <c r="E23" s="93"/>
      <c r="F23" s="93"/>
      <c r="G23" s="93"/>
    </row>
    <row r="24" spans="1:7" x14ac:dyDescent="0.2">
      <c r="A24" s="93"/>
      <c r="B24" s="93"/>
      <c r="C24" s="93"/>
      <c r="D24" s="93"/>
      <c r="E24" s="93"/>
      <c r="F24" s="93"/>
      <c r="G24" s="93"/>
    </row>
    <row r="25" spans="1:7" x14ac:dyDescent="0.2">
      <c r="A25" s="93"/>
      <c r="B25" s="93"/>
      <c r="C25" s="93"/>
      <c r="D25" s="93"/>
      <c r="E25" s="93"/>
      <c r="F25" s="93"/>
      <c r="G25" s="93"/>
    </row>
    <row r="26" spans="1:7" x14ac:dyDescent="0.2">
      <c r="A26" s="93"/>
      <c r="B26" s="93"/>
      <c r="C26" s="93"/>
      <c r="D26" s="93"/>
      <c r="E26" s="93"/>
      <c r="F26" s="93"/>
      <c r="G26" s="93"/>
    </row>
    <row r="27" spans="1:7" x14ac:dyDescent="0.2">
      <c r="A27" s="93"/>
      <c r="B27" s="93"/>
      <c r="C27" s="93"/>
      <c r="D27" s="93"/>
      <c r="E27" s="93"/>
      <c r="F27" s="93"/>
      <c r="G27" s="93"/>
    </row>
    <row r="28" spans="1:7" x14ac:dyDescent="0.2">
      <c r="A28" s="93"/>
      <c r="B28" s="93"/>
      <c r="C28" s="93"/>
      <c r="D28" s="93"/>
      <c r="E28" s="93"/>
      <c r="F28" s="93"/>
      <c r="G28" s="93"/>
    </row>
    <row r="29" spans="1:7" x14ac:dyDescent="0.2">
      <c r="A29" s="93"/>
      <c r="B29" s="93"/>
      <c r="C29" s="93"/>
      <c r="D29" s="93"/>
      <c r="E29" s="93"/>
      <c r="F29" s="93"/>
      <c r="G29" s="123"/>
    </row>
    <row r="30" spans="1:7" x14ac:dyDescent="0.2">
      <c r="A30" s="93"/>
      <c r="B30" s="93"/>
      <c r="C30" s="93"/>
      <c r="D30" s="93"/>
      <c r="E30" s="93"/>
      <c r="F30" s="93"/>
      <c r="G30" s="93"/>
    </row>
    <row r="31" spans="1:7" x14ac:dyDescent="0.2">
      <c r="A31" s="93"/>
      <c r="B31" s="93"/>
      <c r="C31" s="93"/>
      <c r="D31" s="93"/>
      <c r="E31" s="93"/>
      <c r="F31" s="93"/>
      <c r="G31" s="93"/>
    </row>
  </sheetData>
  <mergeCells count="7">
    <mergeCell ref="A9:D9"/>
    <mergeCell ref="A19:D19"/>
    <mergeCell ref="C20:D20"/>
    <mergeCell ref="C21:D21"/>
    <mergeCell ref="A1:U1"/>
    <mergeCell ref="A2:U2"/>
    <mergeCell ref="A4:H4"/>
  </mergeCells>
  <printOptions horizontalCentered="1"/>
  <pageMargins left="1.1811023622047245" right="0.78740157480314965" top="1.28" bottom="0.39370078740157483" header="0.19685039370078741" footer="0.31496062992125984"/>
  <pageSetup paperSize="9" scale="70" fitToHeight="0" orientation="portrait" horizontalDpi="300" verticalDpi="300" r:id="rId1"/>
  <headerFooter alignWithMargins="0">
    <oddFooter>&amp;RLucas Antônio  de Medeiros Teixeira
Engenheiro Civil
CREA 2111674664XXXX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Layout" zoomScale="85" zoomScaleNormal="100" zoomScalePageLayoutView="85" workbookViewId="0">
      <selection activeCell="A18" sqref="A18:G18"/>
    </sheetView>
  </sheetViews>
  <sheetFormatPr defaultRowHeight="15" x14ac:dyDescent="0.25"/>
  <cols>
    <col min="1" max="1" width="13.28515625" style="89" customWidth="1"/>
    <col min="2" max="2" width="10" customWidth="1"/>
    <col min="3" max="3" width="33.42578125" customWidth="1"/>
    <col min="4" max="4" width="8.85546875" style="89" bestFit="1" customWidth="1"/>
    <col min="5" max="5" width="11.28515625" bestFit="1" customWidth="1"/>
    <col min="6" max="6" width="8.85546875" customWidth="1"/>
    <col min="7" max="7" width="12" style="129" bestFit="1" customWidth="1"/>
  </cols>
  <sheetData>
    <row r="1" spans="1:8" ht="20.25" x14ac:dyDescent="0.25">
      <c r="A1" s="3" t="s">
        <v>2085</v>
      </c>
      <c r="B1" s="88"/>
    </row>
    <row r="2" spans="1:8" ht="20.25" x14ac:dyDescent="0.25">
      <c r="A2" s="3" t="s">
        <v>2045</v>
      </c>
      <c r="B2" s="88"/>
    </row>
    <row r="3" spans="1:8" ht="20.25" x14ac:dyDescent="0.25">
      <c r="A3" s="3" t="s">
        <v>2091</v>
      </c>
      <c r="B3" s="88"/>
    </row>
    <row r="4" spans="1:8" ht="20.25" customHeight="1" x14ac:dyDescent="0.25">
      <c r="A4" s="296" t="s">
        <v>1887</v>
      </c>
      <c r="B4" s="296"/>
      <c r="C4" s="296"/>
      <c r="D4" s="296"/>
      <c r="E4" s="296"/>
      <c r="F4" s="296"/>
      <c r="G4" s="296"/>
    </row>
    <row r="5" spans="1:8" ht="15" customHeight="1" x14ac:dyDescent="0.25">
      <c r="A5" s="296"/>
      <c r="B5" s="296"/>
      <c r="C5" s="296"/>
      <c r="D5" s="296"/>
      <c r="E5" s="296"/>
      <c r="F5" s="296"/>
      <c r="G5" s="296"/>
    </row>
    <row r="6" spans="1:8" x14ac:dyDescent="0.25">
      <c r="A6" s="90" t="s">
        <v>1839</v>
      </c>
    </row>
    <row r="7" spans="1:8" x14ac:dyDescent="0.25">
      <c r="A7" s="90" t="s">
        <v>2090</v>
      </c>
    </row>
    <row r="9" spans="1:8" x14ac:dyDescent="0.25">
      <c r="A9" s="92" t="s">
        <v>1937</v>
      </c>
    </row>
    <row r="10" spans="1:8" ht="35.25" customHeight="1" x14ac:dyDescent="0.25">
      <c r="A10" s="295" t="s">
        <v>2055</v>
      </c>
      <c r="B10" s="295"/>
      <c r="C10" s="295"/>
      <c r="D10" s="295"/>
      <c r="E10" s="295"/>
      <c r="F10" s="295"/>
      <c r="G10" s="295"/>
      <c r="H10" s="295"/>
    </row>
    <row r="11" spans="1:8" x14ac:dyDescent="0.25">
      <c r="A11" s="230"/>
      <c r="B11" s="42"/>
      <c r="C11" s="42"/>
      <c r="D11" s="230"/>
      <c r="E11" s="42"/>
      <c r="F11" s="42"/>
      <c r="G11" s="229"/>
      <c r="H11" s="42"/>
    </row>
    <row r="12" spans="1:8" x14ac:dyDescent="0.25">
      <c r="A12" s="89" t="s">
        <v>1888</v>
      </c>
      <c r="B12" t="s">
        <v>1840</v>
      </c>
      <c r="C12" t="s">
        <v>1843</v>
      </c>
      <c r="D12" s="89" t="s">
        <v>1841</v>
      </c>
      <c r="E12" t="s">
        <v>1842</v>
      </c>
      <c r="F12" t="s">
        <v>1854</v>
      </c>
      <c r="G12" s="129" t="s">
        <v>1855</v>
      </c>
    </row>
    <row r="13" spans="1:8" ht="30" x14ac:dyDescent="0.25">
      <c r="A13" s="89" t="s">
        <v>1931</v>
      </c>
      <c r="B13">
        <v>88264</v>
      </c>
      <c r="C13" s="42" t="s">
        <v>1932</v>
      </c>
      <c r="D13" s="89" t="s">
        <v>1844</v>
      </c>
      <c r="E13">
        <v>0.2</v>
      </c>
      <c r="F13">
        <v>12.35</v>
      </c>
      <c r="G13" s="129">
        <f>E13*F13</f>
        <v>2.4700000000000002</v>
      </c>
    </row>
    <row r="14" spans="1:8" ht="30" x14ac:dyDescent="0.25">
      <c r="A14" s="89" t="s">
        <v>1931</v>
      </c>
      <c r="B14" t="s">
        <v>1851</v>
      </c>
      <c r="C14" s="42" t="s">
        <v>1933</v>
      </c>
      <c r="D14" s="89" t="s">
        <v>1850</v>
      </c>
      <c r="E14">
        <v>1</v>
      </c>
      <c r="F14" s="130">
        <f>AVERAGEA(39.5,41.6,36.1)</f>
        <v>39.066666666666663</v>
      </c>
      <c r="G14" s="131">
        <f>E14*F14</f>
        <v>39.066666666666663</v>
      </c>
    </row>
    <row r="15" spans="1:8" ht="30.75" thickBot="1" x14ac:dyDescent="0.3">
      <c r="A15" s="132"/>
      <c r="B15" s="133"/>
      <c r="C15" s="133"/>
      <c r="D15" s="132"/>
      <c r="E15" s="134"/>
      <c r="F15" s="135" t="s">
        <v>1853</v>
      </c>
      <c r="G15" s="136">
        <f>SUM(G13:G14)</f>
        <v>41.536666666666662</v>
      </c>
    </row>
    <row r="16" spans="1:8" x14ac:dyDescent="0.25">
      <c r="F16" s="42"/>
    </row>
    <row r="17" spans="1:7" x14ac:dyDescent="0.25">
      <c r="A17" s="92" t="s">
        <v>2058</v>
      </c>
    </row>
    <row r="18" spans="1:7" ht="30" customHeight="1" x14ac:dyDescent="0.25">
      <c r="A18" s="295" t="s">
        <v>2056</v>
      </c>
      <c r="B18" s="295"/>
      <c r="C18" s="295"/>
      <c r="D18" s="295"/>
      <c r="E18" s="295"/>
      <c r="F18" s="295"/>
      <c r="G18" s="295"/>
    </row>
    <row r="19" spans="1:7" x14ac:dyDescent="0.25">
      <c r="A19" s="228"/>
      <c r="B19" s="228"/>
      <c r="C19" s="228"/>
      <c r="D19" s="228"/>
      <c r="E19" s="228"/>
      <c r="F19" s="228"/>
      <c r="G19" s="228"/>
    </row>
    <row r="20" spans="1:7" x14ac:dyDescent="0.25">
      <c r="A20" s="89" t="s">
        <v>1888</v>
      </c>
      <c r="B20" t="s">
        <v>1840</v>
      </c>
      <c r="C20" t="s">
        <v>1843</v>
      </c>
      <c r="D20" s="89" t="s">
        <v>1841</v>
      </c>
      <c r="E20" t="s">
        <v>1842</v>
      </c>
      <c r="F20" t="s">
        <v>1854</v>
      </c>
      <c r="G20" s="129" t="s">
        <v>1855</v>
      </c>
    </row>
    <row r="21" spans="1:7" ht="30" x14ac:dyDescent="0.25">
      <c r="A21" s="89" t="s">
        <v>1934</v>
      </c>
      <c r="B21" t="s">
        <v>1926</v>
      </c>
      <c r="C21" s="42" t="s">
        <v>2057</v>
      </c>
      <c r="D21" s="89" t="s">
        <v>1825</v>
      </c>
      <c r="E21">
        <v>4.4999999999999998E-2</v>
      </c>
      <c r="F21">
        <v>322.99</v>
      </c>
      <c r="G21" s="129">
        <f t="shared" ref="G21:G29" si="0">E21*F21</f>
        <v>14.534549999999999</v>
      </c>
    </row>
    <row r="22" spans="1:7" ht="45" x14ac:dyDescent="0.25">
      <c r="A22" s="89" t="s">
        <v>1934</v>
      </c>
      <c r="B22" t="s">
        <v>1928</v>
      </c>
      <c r="C22" s="42" t="s">
        <v>1929</v>
      </c>
      <c r="D22" s="89" t="s">
        <v>1825</v>
      </c>
      <c r="E22">
        <v>4.4999999999999998E-2</v>
      </c>
      <c r="F22">
        <v>66.319999999999993</v>
      </c>
      <c r="G22" s="129">
        <f t="shared" si="0"/>
        <v>2.9843999999999995</v>
      </c>
    </row>
    <row r="23" spans="1:7" ht="30" x14ac:dyDescent="0.25">
      <c r="A23" s="89" t="s">
        <v>1934</v>
      </c>
      <c r="B23">
        <v>88262</v>
      </c>
      <c r="C23" s="42" t="s">
        <v>1939</v>
      </c>
      <c r="D23" s="89" t="s">
        <v>1844</v>
      </c>
      <c r="E23">
        <v>0.19</v>
      </c>
      <c r="F23">
        <v>12.39</v>
      </c>
      <c r="G23" s="129">
        <f t="shared" si="0"/>
        <v>2.3541000000000003</v>
      </c>
    </row>
    <row r="24" spans="1:7" ht="30" x14ac:dyDescent="0.25">
      <c r="A24" s="89" t="s">
        <v>1934</v>
      </c>
      <c r="B24">
        <v>88309</v>
      </c>
      <c r="C24" s="42" t="s">
        <v>1938</v>
      </c>
      <c r="D24" s="89" t="s">
        <v>1844</v>
      </c>
      <c r="E24">
        <v>0.35</v>
      </c>
      <c r="F24">
        <v>12.39</v>
      </c>
      <c r="G24" s="129">
        <f t="shared" si="0"/>
        <v>4.3365</v>
      </c>
    </row>
    <row r="25" spans="1:7" ht="30" x14ac:dyDescent="0.25">
      <c r="A25" s="89" t="s">
        <v>1934</v>
      </c>
      <c r="B25">
        <v>88316</v>
      </c>
      <c r="C25" s="42" t="s">
        <v>1936</v>
      </c>
      <c r="D25" s="89" t="s">
        <v>1844</v>
      </c>
      <c r="E25">
        <v>0.85</v>
      </c>
      <c r="F25">
        <v>10.119999999999999</v>
      </c>
      <c r="G25" s="129">
        <f t="shared" si="0"/>
        <v>8.6019999999999985</v>
      </c>
    </row>
    <row r="26" spans="1:7" ht="45" x14ac:dyDescent="0.25">
      <c r="A26" s="89" t="s">
        <v>1931</v>
      </c>
      <c r="B26">
        <v>3743</v>
      </c>
      <c r="C26" s="42" t="s">
        <v>1943</v>
      </c>
      <c r="D26" s="89" t="s">
        <v>1823</v>
      </c>
      <c r="E26" s="137">
        <v>1</v>
      </c>
      <c r="F26">
        <v>34.18</v>
      </c>
      <c r="G26" s="129">
        <f t="shared" si="0"/>
        <v>34.18</v>
      </c>
    </row>
    <row r="27" spans="1:7" ht="45" x14ac:dyDescent="0.25">
      <c r="A27" s="89" t="s">
        <v>1931</v>
      </c>
      <c r="B27">
        <v>4491</v>
      </c>
      <c r="C27" s="42" t="s">
        <v>1940</v>
      </c>
      <c r="D27" s="89" t="s">
        <v>1824</v>
      </c>
      <c r="E27" s="137">
        <v>1.1000000000000001</v>
      </c>
      <c r="F27">
        <v>7.72</v>
      </c>
      <c r="G27" s="129">
        <f t="shared" si="0"/>
        <v>8.4920000000000009</v>
      </c>
    </row>
    <row r="28" spans="1:7" x14ac:dyDescent="0.25">
      <c r="A28" s="89" t="s">
        <v>1931</v>
      </c>
      <c r="B28">
        <v>5075</v>
      </c>
      <c r="C28" s="42" t="s">
        <v>1941</v>
      </c>
      <c r="D28" s="89" t="s">
        <v>1829</v>
      </c>
      <c r="E28">
        <v>0.02</v>
      </c>
      <c r="F28">
        <v>7.72</v>
      </c>
      <c r="G28" s="129">
        <f t="shared" si="0"/>
        <v>0.15440000000000001</v>
      </c>
    </row>
    <row r="29" spans="1:7" ht="45" x14ac:dyDescent="0.25">
      <c r="A29" s="89" t="s">
        <v>1931</v>
      </c>
      <c r="B29">
        <v>6189</v>
      </c>
      <c r="C29" s="42" t="s">
        <v>1942</v>
      </c>
      <c r="D29" s="89" t="s">
        <v>1824</v>
      </c>
      <c r="E29">
        <v>0.3</v>
      </c>
      <c r="F29">
        <v>7.71</v>
      </c>
      <c r="G29" s="129">
        <f t="shared" si="0"/>
        <v>2.3129999999999997</v>
      </c>
    </row>
    <row r="30" spans="1:7" ht="30.75" thickBot="1" x14ac:dyDescent="0.3">
      <c r="A30" s="132"/>
      <c r="B30" s="134"/>
      <c r="C30" s="134"/>
      <c r="D30" s="132"/>
      <c r="E30" s="134"/>
      <c r="F30" s="135" t="s">
        <v>1853</v>
      </c>
      <c r="G30" s="136">
        <f>SUM(G21:G29)</f>
        <v>77.950949999999992</v>
      </c>
    </row>
    <row r="32" spans="1:7" x14ac:dyDescent="0.25">
      <c r="A32" s="92" t="s">
        <v>2060</v>
      </c>
    </row>
    <row r="33" spans="1:7" ht="33.75" customHeight="1" x14ac:dyDescent="0.25">
      <c r="A33" s="295" t="s">
        <v>2059</v>
      </c>
      <c r="B33" s="295"/>
      <c r="C33" s="295"/>
      <c r="D33" s="295"/>
      <c r="E33" s="295"/>
      <c r="F33" s="295"/>
      <c r="G33" s="295"/>
    </row>
    <row r="34" spans="1:7" x14ac:dyDescent="0.25">
      <c r="A34" s="228"/>
      <c r="B34" s="228"/>
      <c r="C34" s="228"/>
      <c r="D34" s="228"/>
      <c r="E34" s="228"/>
      <c r="F34" s="228"/>
      <c r="G34" s="228"/>
    </row>
    <row r="35" spans="1:7" x14ac:dyDescent="0.25">
      <c r="A35" s="89" t="s">
        <v>1888</v>
      </c>
      <c r="B35" t="s">
        <v>1840</v>
      </c>
      <c r="C35" t="s">
        <v>1843</v>
      </c>
      <c r="D35" s="89" t="s">
        <v>1841</v>
      </c>
      <c r="E35" t="s">
        <v>1842</v>
      </c>
      <c r="F35" t="s">
        <v>1854</v>
      </c>
      <c r="G35" s="129" t="s">
        <v>1855</v>
      </c>
    </row>
    <row r="36" spans="1:7" ht="30" x14ac:dyDescent="0.25">
      <c r="A36" s="89" t="s">
        <v>1934</v>
      </c>
      <c r="B36">
        <v>88261</v>
      </c>
      <c r="C36" s="42" t="s">
        <v>1948</v>
      </c>
      <c r="D36" s="89" t="s">
        <v>1844</v>
      </c>
      <c r="E36">
        <v>2.0499999999999998</v>
      </c>
      <c r="F36">
        <v>12.26</v>
      </c>
      <c r="G36" s="129">
        <f t="shared" ref="G36:G46" si="1">E36*F36</f>
        <v>25.132999999999999</v>
      </c>
    </row>
    <row r="37" spans="1:7" ht="30" x14ac:dyDescent="0.25">
      <c r="A37" s="89" t="s">
        <v>1934</v>
      </c>
      <c r="B37">
        <v>88309</v>
      </c>
      <c r="C37" s="42" t="s">
        <v>1938</v>
      </c>
      <c r="D37" s="89" t="s">
        <v>1844</v>
      </c>
      <c r="E37">
        <v>1.4</v>
      </c>
      <c r="F37">
        <v>12.39</v>
      </c>
      <c r="G37" s="129">
        <f t="shared" si="1"/>
        <v>17.346</v>
      </c>
    </row>
    <row r="38" spans="1:7" ht="30" x14ac:dyDescent="0.25">
      <c r="A38" s="89" t="s">
        <v>1934</v>
      </c>
      <c r="B38">
        <v>88316</v>
      </c>
      <c r="C38" s="42" t="s">
        <v>1936</v>
      </c>
      <c r="D38" s="89" t="s">
        <v>1844</v>
      </c>
      <c r="E38">
        <v>3.45</v>
      </c>
      <c r="F38">
        <v>10.119999999999999</v>
      </c>
      <c r="G38" s="129">
        <f t="shared" si="1"/>
        <v>34.914000000000001</v>
      </c>
    </row>
    <row r="39" spans="1:7" ht="75" x14ac:dyDescent="0.25">
      <c r="A39" s="89" t="s">
        <v>1934</v>
      </c>
      <c r="B39">
        <v>88627</v>
      </c>
      <c r="C39" s="42" t="s">
        <v>1949</v>
      </c>
      <c r="D39" s="89" t="s">
        <v>1825</v>
      </c>
      <c r="E39">
        <v>9.5999999999999992E-3</v>
      </c>
      <c r="F39">
        <v>410.84</v>
      </c>
      <c r="G39" s="129">
        <f t="shared" si="1"/>
        <v>3.9440639999999996</v>
      </c>
    </row>
    <row r="40" spans="1:7" ht="60" x14ac:dyDescent="0.25">
      <c r="A40" s="89" t="s">
        <v>1931</v>
      </c>
      <c r="B40">
        <v>183</v>
      </c>
      <c r="C40" s="42" t="s">
        <v>1951</v>
      </c>
      <c r="D40" s="89" t="s">
        <v>1856</v>
      </c>
      <c r="E40">
        <v>1</v>
      </c>
      <c r="F40">
        <v>95.93</v>
      </c>
      <c r="G40" s="129">
        <f t="shared" si="1"/>
        <v>95.93</v>
      </c>
    </row>
    <row r="41" spans="1:7" ht="60" x14ac:dyDescent="0.25">
      <c r="A41" s="89" t="s">
        <v>1931</v>
      </c>
      <c r="B41">
        <v>20007</v>
      </c>
      <c r="C41" s="42" t="s">
        <v>1955</v>
      </c>
      <c r="D41" s="89" t="s">
        <v>1824</v>
      </c>
      <c r="E41" s="137">
        <f>(0.7+2.2*2)*2</f>
        <v>10.200000000000001</v>
      </c>
      <c r="F41">
        <v>3.24</v>
      </c>
      <c r="G41" s="129">
        <f t="shared" si="1"/>
        <v>33.048000000000009</v>
      </c>
    </row>
    <row r="42" spans="1:7" ht="60" x14ac:dyDescent="0.25">
      <c r="A42" s="89" t="s">
        <v>1931</v>
      </c>
      <c r="B42">
        <v>4378</v>
      </c>
      <c r="C42" s="42" t="s">
        <v>1952</v>
      </c>
      <c r="D42" s="89" t="s">
        <v>1850</v>
      </c>
      <c r="E42" s="137">
        <v>8</v>
      </c>
      <c r="F42">
        <v>0.45</v>
      </c>
      <c r="G42" s="129">
        <f t="shared" si="1"/>
        <v>3.6</v>
      </c>
    </row>
    <row r="43" spans="1:7" ht="60" x14ac:dyDescent="0.25">
      <c r="A43" s="89" t="s">
        <v>1931</v>
      </c>
      <c r="B43">
        <v>4419</v>
      </c>
      <c r="C43" s="42" t="s">
        <v>1857</v>
      </c>
      <c r="D43" s="89" t="s">
        <v>1850</v>
      </c>
      <c r="E43">
        <v>6</v>
      </c>
      <c r="F43">
        <v>0.62</v>
      </c>
      <c r="G43" s="129">
        <f t="shared" si="1"/>
        <v>3.7199999999999998</v>
      </c>
    </row>
    <row r="44" spans="1:7" ht="45" x14ac:dyDescent="0.25">
      <c r="A44" s="89" t="s">
        <v>1931</v>
      </c>
      <c r="B44">
        <v>4998</v>
      </c>
      <c r="C44" s="42" t="s">
        <v>1954</v>
      </c>
      <c r="D44" s="89" t="s">
        <v>1823</v>
      </c>
      <c r="E44">
        <f>0.7*2.2</f>
        <v>1.54</v>
      </c>
      <c r="F44">
        <v>254.98</v>
      </c>
      <c r="G44" s="129">
        <f t="shared" si="1"/>
        <v>392.66919999999999</v>
      </c>
    </row>
    <row r="45" spans="1:7" ht="60" x14ac:dyDescent="0.25">
      <c r="A45" s="89" t="s">
        <v>1931</v>
      </c>
      <c r="B45">
        <v>11447</v>
      </c>
      <c r="C45" s="42" t="s">
        <v>1956</v>
      </c>
      <c r="D45" s="89" t="s">
        <v>1850</v>
      </c>
      <c r="E45">
        <v>3</v>
      </c>
      <c r="F45">
        <v>24.27</v>
      </c>
      <c r="G45" s="129">
        <f t="shared" si="1"/>
        <v>72.81</v>
      </c>
    </row>
    <row r="46" spans="1:7" x14ac:dyDescent="0.25">
      <c r="A46" s="89" t="s">
        <v>1931</v>
      </c>
      <c r="B46">
        <v>20247</v>
      </c>
      <c r="C46" s="42" t="s">
        <v>1950</v>
      </c>
      <c r="D46" s="89" t="s">
        <v>1953</v>
      </c>
      <c r="E46">
        <v>0.6</v>
      </c>
      <c r="F46">
        <v>8.7799999999999994</v>
      </c>
      <c r="G46" s="129">
        <f t="shared" si="1"/>
        <v>5.2679999999999998</v>
      </c>
    </row>
    <row r="47" spans="1:7" ht="30.75" thickBot="1" x14ac:dyDescent="0.3">
      <c r="A47" s="132"/>
      <c r="B47" s="134"/>
      <c r="C47" s="134"/>
      <c r="D47" s="132"/>
      <c r="E47" s="134"/>
      <c r="F47" s="135" t="s">
        <v>1853</v>
      </c>
      <c r="G47" s="136">
        <f>SUM(G36:G46)</f>
        <v>688.38226400000008</v>
      </c>
    </row>
    <row r="49" spans="1:7" x14ac:dyDescent="0.25">
      <c r="A49" s="92" t="s">
        <v>1944</v>
      </c>
    </row>
    <row r="50" spans="1:7" ht="32.25" customHeight="1" x14ac:dyDescent="0.25">
      <c r="A50" s="295" t="s">
        <v>1957</v>
      </c>
      <c r="B50" s="295"/>
      <c r="C50" s="295"/>
      <c r="D50" s="295"/>
      <c r="E50" s="295"/>
      <c r="F50" s="295"/>
      <c r="G50" s="295"/>
    </row>
    <row r="51" spans="1:7" x14ac:dyDescent="0.25">
      <c r="A51" s="228"/>
      <c r="B51" s="228"/>
      <c r="C51" s="228"/>
      <c r="D51" s="228"/>
      <c r="E51" s="228"/>
      <c r="F51" s="228"/>
      <c r="G51" s="228"/>
    </row>
    <row r="52" spans="1:7" x14ac:dyDescent="0.25">
      <c r="A52" s="89" t="s">
        <v>1888</v>
      </c>
      <c r="B52" t="s">
        <v>1840</v>
      </c>
      <c r="C52" t="s">
        <v>1843</v>
      </c>
      <c r="D52" s="89" t="s">
        <v>1841</v>
      </c>
      <c r="E52" t="s">
        <v>1842</v>
      </c>
      <c r="F52" t="s">
        <v>1854</v>
      </c>
      <c r="G52" s="129" t="s">
        <v>1855</v>
      </c>
    </row>
    <row r="53" spans="1:7" ht="30" x14ac:dyDescent="0.25">
      <c r="A53" s="89" t="s">
        <v>1934</v>
      </c>
      <c r="B53">
        <v>88261</v>
      </c>
      <c r="C53" s="42" t="s">
        <v>1948</v>
      </c>
      <c r="D53" s="89" t="s">
        <v>1844</v>
      </c>
      <c r="E53">
        <v>2.0499999999999998</v>
      </c>
      <c r="F53">
        <v>12.26</v>
      </c>
      <c r="G53" s="129">
        <f t="shared" ref="G53:G63" si="2">E53*F53</f>
        <v>25.132999999999999</v>
      </c>
    </row>
    <row r="54" spans="1:7" ht="30" x14ac:dyDescent="0.25">
      <c r="A54" s="89" t="s">
        <v>1934</v>
      </c>
      <c r="B54">
        <v>88309</v>
      </c>
      <c r="C54" s="42" t="s">
        <v>1938</v>
      </c>
      <c r="D54" s="89" t="s">
        <v>1844</v>
      </c>
      <c r="E54">
        <v>1.4</v>
      </c>
      <c r="F54">
        <v>12.39</v>
      </c>
      <c r="G54" s="129">
        <f t="shared" si="2"/>
        <v>17.346</v>
      </c>
    </row>
    <row r="55" spans="1:7" ht="30" x14ac:dyDescent="0.25">
      <c r="A55" s="89" t="s">
        <v>1934</v>
      </c>
      <c r="B55">
        <v>88316</v>
      </c>
      <c r="C55" s="42" t="s">
        <v>1936</v>
      </c>
      <c r="D55" s="89" t="s">
        <v>1844</v>
      </c>
      <c r="E55">
        <v>3.45</v>
      </c>
      <c r="F55">
        <v>10.119999999999999</v>
      </c>
      <c r="G55" s="129">
        <f t="shared" si="2"/>
        <v>34.914000000000001</v>
      </c>
    </row>
    <row r="56" spans="1:7" ht="75" x14ac:dyDescent="0.25">
      <c r="A56" s="89" t="s">
        <v>1934</v>
      </c>
      <c r="B56">
        <v>88627</v>
      </c>
      <c r="C56" s="42" t="s">
        <v>1949</v>
      </c>
      <c r="D56" s="89" t="s">
        <v>1825</v>
      </c>
      <c r="E56">
        <v>9.5999999999999992E-3</v>
      </c>
      <c r="F56">
        <v>410.84</v>
      </c>
      <c r="G56" s="129">
        <f t="shared" si="2"/>
        <v>3.9440639999999996</v>
      </c>
    </row>
    <row r="57" spans="1:7" ht="60" x14ac:dyDescent="0.25">
      <c r="A57" s="89" t="s">
        <v>1931</v>
      </c>
      <c r="B57">
        <v>183</v>
      </c>
      <c r="C57" s="42" t="s">
        <v>1951</v>
      </c>
      <c r="D57" s="89" t="s">
        <v>1856</v>
      </c>
      <c r="E57">
        <v>1</v>
      </c>
      <c r="F57">
        <v>95.93</v>
      </c>
      <c r="G57" s="129">
        <f t="shared" si="2"/>
        <v>95.93</v>
      </c>
    </row>
    <row r="58" spans="1:7" ht="60" x14ac:dyDescent="0.25">
      <c r="A58" s="89" t="s">
        <v>1931</v>
      </c>
      <c r="B58">
        <v>20007</v>
      </c>
      <c r="C58" s="42" t="s">
        <v>1955</v>
      </c>
      <c r="D58" s="89" t="s">
        <v>1824</v>
      </c>
      <c r="E58" s="137">
        <f>(0.8+2.2*2)*2</f>
        <v>10.4</v>
      </c>
      <c r="F58">
        <v>3.24</v>
      </c>
      <c r="G58" s="129">
        <f t="shared" si="2"/>
        <v>33.696000000000005</v>
      </c>
    </row>
    <row r="59" spans="1:7" ht="60" x14ac:dyDescent="0.25">
      <c r="A59" s="89" t="s">
        <v>1931</v>
      </c>
      <c r="B59">
        <v>4378</v>
      </c>
      <c r="C59" s="42" t="s">
        <v>1952</v>
      </c>
      <c r="D59" s="89" t="s">
        <v>1850</v>
      </c>
      <c r="E59" s="137">
        <v>8</v>
      </c>
      <c r="F59">
        <v>0.45</v>
      </c>
      <c r="G59" s="129">
        <f t="shared" si="2"/>
        <v>3.6</v>
      </c>
    </row>
    <row r="60" spans="1:7" ht="60" x14ac:dyDescent="0.25">
      <c r="A60" s="89" t="s">
        <v>1931</v>
      </c>
      <c r="B60">
        <v>4419</v>
      </c>
      <c r="C60" s="42" t="s">
        <v>1857</v>
      </c>
      <c r="D60" s="89" t="s">
        <v>1850</v>
      </c>
      <c r="E60">
        <v>6</v>
      </c>
      <c r="F60">
        <v>0.62</v>
      </c>
      <c r="G60" s="129">
        <f t="shared" si="2"/>
        <v>3.7199999999999998</v>
      </c>
    </row>
    <row r="61" spans="1:7" ht="45" x14ac:dyDescent="0.25">
      <c r="A61" s="89" t="s">
        <v>1931</v>
      </c>
      <c r="B61">
        <v>4998</v>
      </c>
      <c r="C61" s="42" t="s">
        <v>1954</v>
      </c>
      <c r="D61" s="89" t="s">
        <v>1823</v>
      </c>
      <c r="E61">
        <f>0.8*2.2</f>
        <v>1.7600000000000002</v>
      </c>
      <c r="F61">
        <v>254.98</v>
      </c>
      <c r="G61" s="129">
        <f t="shared" si="2"/>
        <v>448.76480000000004</v>
      </c>
    </row>
    <row r="62" spans="1:7" ht="60" x14ac:dyDescent="0.25">
      <c r="A62" s="89" t="s">
        <v>1931</v>
      </c>
      <c r="B62">
        <v>11447</v>
      </c>
      <c r="C62" s="42" t="s">
        <v>1956</v>
      </c>
      <c r="D62" s="89" t="s">
        <v>1850</v>
      </c>
      <c r="E62">
        <v>3</v>
      </c>
      <c r="F62">
        <v>24.27</v>
      </c>
      <c r="G62" s="129">
        <f t="shared" si="2"/>
        <v>72.81</v>
      </c>
    </row>
    <row r="63" spans="1:7" x14ac:dyDescent="0.25">
      <c r="A63" s="89" t="s">
        <v>1931</v>
      </c>
      <c r="B63">
        <v>20247</v>
      </c>
      <c r="C63" s="42" t="s">
        <v>1950</v>
      </c>
      <c r="D63" s="89" t="s">
        <v>1953</v>
      </c>
      <c r="E63">
        <v>0.6</v>
      </c>
      <c r="F63">
        <v>8.7799999999999994</v>
      </c>
      <c r="G63" s="129">
        <f t="shared" si="2"/>
        <v>5.2679999999999998</v>
      </c>
    </row>
    <row r="64" spans="1:7" ht="30.75" thickBot="1" x14ac:dyDescent="0.3">
      <c r="A64" s="132"/>
      <c r="B64" s="134"/>
      <c r="C64" s="134"/>
      <c r="D64" s="132"/>
      <c r="E64" s="134"/>
      <c r="F64" s="135" t="s">
        <v>1853</v>
      </c>
      <c r="G64" s="136">
        <f>SUM(G53:G63)</f>
        <v>745.12586400000009</v>
      </c>
    </row>
    <row r="66" spans="1:7" x14ac:dyDescent="0.25">
      <c r="A66" s="92" t="s">
        <v>2061</v>
      </c>
      <c r="F66" s="91"/>
      <c r="G66" s="138"/>
    </row>
    <row r="67" spans="1:7" ht="15" customHeight="1" x14ac:dyDescent="0.25">
      <c r="A67" s="295" t="s">
        <v>1975</v>
      </c>
      <c r="B67" s="295"/>
      <c r="C67" s="295"/>
      <c r="D67" s="295"/>
      <c r="E67" s="295"/>
      <c r="F67" s="295"/>
      <c r="G67" s="295"/>
    </row>
    <row r="68" spans="1:7" x14ac:dyDescent="0.25">
      <c r="A68" s="295"/>
      <c r="B68" s="295"/>
      <c r="C68" s="295"/>
      <c r="D68" s="295"/>
      <c r="E68" s="295"/>
      <c r="F68" s="295"/>
      <c r="G68" s="295"/>
    </row>
    <row r="69" spans="1:7" x14ac:dyDescent="0.25">
      <c r="A69" s="228"/>
      <c r="B69" s="228"/>
      <c r="C69" s="228"/>
      <c r="D69" s="228"/>
      <c r="E69" s="228"/>
      <c r="F69" s="228"/>
      <c r="G69" s="228"/>
    </row>
    <row r="70" spans="1:7" x14ac:dyDescent="0.25">
      <c r="A70" s="89" t="s">
        <v>1888</v>
      </c>
      <c r="B70" t="s">
        <v>1840</v>
      </c>
      <c r="C70" t="s">
        <v>1843</v>
      </c>
      <c r="D70" s="89" t="s">
        <v>1841</v>
      </c>
      <c r="E70" t="s">
        <v>1842</v>
      </c>
      <c r="F70" t="s">
        <v>1854</v>
      </c>
      <c r="G70" s="129" t="s">
        <v>1855</v>
      </c>
    </row>
    <row r="71" spans="1:7" ht="60" x14ac:dyDescent="0.25">
      <c r="A71" s="89" t="s">
        <v>1934</v>
      </c>
      <c r="B71">
        <v>87298</v>
      </c>
      <c r="C71" s="42" t="s">
        <v>1972</v>
      </c>
      <c r="D71" s="89" t="s">
        <v>1825</v>
      </c>
      <c r="E71">
        <v>2.5000000000000001E-2</v>
      </c>
      <c r="F71">
        <v>387.39</v>
      </c>
      <c r="G71" s="129">
        <f>E71*F71</f>
        <v>9.6847500000000011</v>
      </c>
    </row>
    <row r="72" spans="1:7" ht="30" x14ac:dyDescent="0.25">
      <c r="A72" s="89" t="s">
        <v>1934</v>
      </c>
      <c r="B72">
        <v>88274</v>
      </c>
      <c r="C72" s="42" t="s">
        <v>1935</v>
      </c>
      <c r="D72" s="89" t="s">
        <v>1844</v>
      </c>
      <c r="E72">
        <v>1</v>
      </c>
      <c r="F72">
        <v>11.86</v>
      </c>
      <c r="G72" s="129">
        <f>E72*F72</f>
        <v>11.86</v>
      </c>
    </row>
    <row r="73" spans="1:7" ht="30" x14ac:dyDescent="0.25">
      <c r="A73" s="89" t="s">
        <v>1934</v>
      </c>
      <c r="B73">
        <v>88316</v>
      </c>
      <c r="C73" s="42" t="s">
        <v>1936</v>
      </c>
      <c r="D73" s="89" t="s">
        <v>1844</v>
      </c>
      <c r="E73">
        <v>0.5</v>
      </c>
      <c r="F73">
        <v>10.119999999999999</v>
      </c>
      <c r="G73" s="129">
        <f>E73*F73</f>
        <v>5.0599999999999996</v>
      </c>
    </row>
    <row r="74" spans="1:7" x14ac:dyDescent="0.25">
      <c r="A74" s="89" t="s">
        <v>1931</v>
      </c>
      <c r="B74">
        <v>1380</v>
      </c>
      <c r="C74" t="s">
        <v>1849</v>
      </c>
      <c r="D74" s="89" t="s">
        <v>1829</v>
      </c>
      <c r="E74">
        <v>0.75</v>
      </c>
      <c r="F74">
        <v>2.7</v>
      </c>
    </row>
    <row r="75" spans="1:7" ht="30" x14ac:dyDescent="0.25">
      <c r="A75" s="89" t="s">
        <v>1931</v>
      </c>
      <c r="B75">
        <v>11795</v>
      </c>
      <c r="C75" s="42" t="s">
        <v>1973</v>
      </c>
      <c r="D75" s="89" t="s">
        <v>1823</v>
      </c>
      <c r="E75">
        <v>1</v>
      </c>
      <c r="F75">
        <v>235.53</v>
      </c>
      <c r="G75" s="129">
        <f>E75*F75</f>
        <v>235.53</v>
      </c>
    </row>
    <row r="76" spans="1:7" ht="30.75" thickBot="1" x14ac:dyDescent="0.3">
      <c r="A76" s="132"/>
      <c r="B76" s="134"/>
      <c r="C76" s="134"/>
      <c r="D76" s="132"/>
      <c r="E76" s="134"/>
      <c r="F76" s="135" t="s">
        <v>1853</v>
      </c>
      <c r="G76" s="136">
        <f>SUM(G71:G75)</f>
        <v>262.13475</v>
      </c>
    </row>
    <row r="78" spans="1:7" x14ac:dyDescent="0.25">
      <c r="A78" s="92" t="s">
        <v>1971</v>
      </c>
      <c r="F78" s="91"/>
      <c r="G78" s="138"/>
    </row>
  </sheetData>
  <mergeCells count="6">
    <mergeCell ref="A67:G68"/>
    <mergeCell ref="A33:G33"/>
    <mergeCell ref="A50:G50"/>
    <mergeCell ref="A4:G5"/>
    <mergeCell ref="A18:G18"/>
    <mergeCell ref="A10:H10"/>
  </mergeCells>
  <printOptions horizontalCentered="1"/>
  <pageMargins left="0.78740157480314965" right="0.51181102362204722" top="1.34" bottom="0.98425196850393704" header="0.31496062992125984" footer="0.31496062992125984"/>
  <pageSetup paperSize="9" scale="80" orientation="portrait" horizontalDpi="4294967293" verticalDpi="4294967293" r:id="rId1"/>
  <headerFooter>
    <oddFooter>&amp;C&amp;P de &amp;N&amp;RLucas Antônio de Medeiros Teixeira
Engenheiro Civil
CREA 2111674664XXXX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D1759"/>
  <sheetViews>
    <sheetView workbookViewId="0">
      <selection activeCell="B13" sqref="B13"/>
    </sheetView>
  </sheetViews>
  <sheetFormatPr defaultRowHeight="15" x14ac:dyDescent="0.25"/>
  <cols>
    <col min="1" max="1" width="8.28515625" bestFit="1" customWidth="1"/>
    <col min="2" max="2" width="100.7109375" style="42" customWidth="1"/>
    <col min="3" max="3" width="5.7109375" bestFit="1" customWidth="1"/>
    <col min="4" max="4" width="12.140625" bestFit="1" customWidth="1"/>
  </cols>
  <sheetData>
    <row r="1" spans="1:4" x14ac:dyDescent="0.25">
      <c r="A1" s="303" t="s">
        <v>1789</v>
      </c>
      <c r="B1" s="304"/>
      <c r="C1" s="304"/>
      <c r="D1" s="305"/>
    </row>
    <row r="2" spans="1:4" x14ac:dyDescent="0.25">
      <c r="A2" s="306" t="s">
        <v>1790</v>
      </c>
      <c r="B2" s="307"/>
      <c r="C2" s="307"/>
      <c r="D2" s="308"/>
    </row>
    <row r="3" spans="1:4" x14ac:dyDescent="0.25">
      <c r="A3" s="306" t="s">
        <v>1791</v>
      </c>
      <c r="B3" s="307"/>
      <c r="C3" s="307"/>
      <c r="D3" s="308"/>
    </row>
    <row r="4" spans="1:4" ht="3" customHeight="1" thickBot="1" x14ac:dyDescent="0.3"/>
    <row r="5" spans="1:4" x14ac:dyDescent="0.25">
      <c r="A5" s="297" t="s">
        <v>43</v>
      </c>
      <c r="B5" s="299" t="s">
        <v>44</v>
      </c>
      <c r="C5" s="301" t="s">
        <v>45</v>
      </c>
      <c r="D5" s="24" t="s">
        <v>46</v>
      </c>
    </row>
    <row r="6" spans="1:4" x14ac:dyDescent="0.25">
      <c r="A6" s="298"/>
      <c r="B6" s="300"/>
      <c r="C6" s="302"/>
      <c r="D6" s="25" t="s">
        <v>47</v>
      </c>
    </row>
    <row r="7" spans="1:4" x14ac:dyDescent="0.25">
      <c r="A7" s="26">
        <v>1</v>
      </c>
      <c r="B7" s="27" t="s">
        <v>6</v>
      </c>
      <c r="C7" s="28"/>
      <c r="D7" s="29"/>
    </row>
    <row r="8" spans="1:4" x14ac:dyDescent="0.25">
      <c r="A8" s="26">
        <v>101</v>
      </c>
      <c r="B8" s="27" t="s">
        <v>48</v>
      </c>
      <c r="C8" s="28"/>
      <c r="D8" s="29"/>
    </row>
    <row r="9" spans="1:4" x14ac:dyDescent="0.25">
      <c r="A9" s="30">
        <v>10019</v>
      </c>
      <c r="B9" s="31" t="s">
        <v>49</v>
      </c>
      <c r="C9" s="32" t="s">
        <v>50</v>
      </c>
      <c r="D9" s="33">
        <v>4.9400000000000004</v>
      </c>
    </row>
    <row r="10" spans="1:4" x14ac:dyDescent="0.25">
      <c r="A10" s="26"/>
      <c r="B10" s="27" t="s">
        <v>51</v>
      </c>
      <c r="C10" s="28"/>
      <c r="D10" s="29"/>
    </row>
    <row r="11" spans="1:4" ht="30" x14ac:dyDescent="0.25">
      <c r="A11" s="34">
        <v>10005</v>
      </c>
      <c r="B11" s="35" t="s">
        <v>52</v>
      </c>
      <c r="C11" s="36" t="s">
        <v>53</v>
      </c>
      <c r="D11" s="37">
        <v>1806.4</v>
      </c>
    </row>
    <row r="12" spans="1:4" ht="30" x14ac:dyDescent="0.25">
      <c r="A12" s="34">
        <v>10009</v>
      </c>
      <c r="B12" s="35" t="s">
        <v>54</v>
      </c>
      <c r="C12" s="36" t="s">
        <v>53</v>
      </c>
      <c r="D12" s="37">
        <v>28.23</v>
      </c>
    </row>
    <row r="13" spans="1:4" x14ac:dyDescent="0.25">
      <c r="A13" s="34">
        <v>10034</v>
      </c>
      <c r="B13" s="35" t="s">
        <v>55</v>
      </c>
      <c r="C13" s="36" t="s">
        <v>53</v>
      </c>
      <c r="D13" s="37">
        <v>22.58</v>
      </c>
    </row>
    <row r="14" spans="1:4" x14ac:dyDescent="0.25">
      <c r="A14" s="34">
        <v>10016</v>
      </c>
      <c r="B14" s="35" t="s">
        <v>56</v>
      </c>
      <c r="C14" s="36" t="s">
        <v>53</v>
      </c>
      <c r="D14" s="37">
        <v>5396.62</v>
      </c>
    </row>
    <row r="15" spans="1:4" ht="30" x14ac:dyDescent="0.25">
      <c r="A15" s="34">
        <v>10037</v>
      </c>
      <c r="B15" s="35" t="s">
        <v>57</v>
      </c>
      <c r="C15" s="36" t="s">
        <v>53</v>
      </c>
      <c r="D15" s="37">
        <v>10725.5</v>
      </c>
    </row>
    <row r="16" spans="1:4" x14ac:dyDescent="0.25">
      <c r="A16" s="34">
        <v>10045</v>
      </c>
      <c r="B16" s="35" t="s">
        <v>58</v>
      </c>
      <c r="C16" s="36" t="s">
        <v>53</v>
      </c>
      <c r="D16" s="37">
        <v>23.08</v>
      </c>
    </row>
    <row r="17" spans="1:4" x14ac:dyDescent="0.25">
      <c r="A17" s="34">
        <v>10046</v>
      </c>
      <c r="B17" s="35" t="s">
        <v>59</v>
      </c>
      <c r="C17" s="36" t="s">
        <v>53</v>
      </c>
      <c r="D17" s="37">
        <v>52.03</v>
      </c>
    </row>
    <row r="18" spans="1:4" x14ac:dyDescent="0.25">
      <c r="A18" s="34">
        <v>10049</v>
      </c>
      <c r="B18" s="35" t="s">
        <v>60</v>
      </c>
      <c r="C18" s="36" t="s">
        <v>53</v>
      </c>
      <c r="D18" s="37">
        <v>37.61</v>
      </c>
    </row>
    <row r="19" spans="1:4" x14ac:dyDescent="0.25">
      <c r="A19" s="34">
        <v>10047</v>
      </c>
      <c r="B19" s="35" t="s">
        <v>61</v>
      </c>
      <c r="C19" s="36" t="s">
        <v>53</v>
      </c>
      <c r="D19" s="37">
        <v>45.75</v>
      </c>
    </row>
    <row r="20" spans="1:4" x14ac:dyDescent="0.25">
      <c r="A20" s="34">
        <v>10048</v>
      </c>
      <c r="B20" s="35" t="s">
        <v>62</v>
      </c>
      <c r="C20" s="36" t="s">
        <v>53</v>
      </c>
      <c r="D20" s="37">
        <v>54.82</v>
      </c>
    </row>
    <row r="21" spans="1:4" x14ac:dyDescent="0.25">
      <c r="A21" s="34">
        <v>10050</v>
      </c>
      <c r="B21" s="35" t="s">
        <v>63</v>
      </c>
      <c r="C21" s="36" t="s">
        <v>53</v>
      </c>
      <c r="D21" s="37">
        <v>26.28</v>
      </c>
    </row>
    <row r="22" spans="1:4" x14ac:dyDescent="0.25">
      <c r="A22" s="34">
        <v>10051</v>
      </c>
      <c r="B22" s="35" t="s">
        <v>64</v>
      </c>
      <c r="C22" s="36" t="s">
        <v>53</v>
      </c>
      <c r="D22" s="37">
        <v>25.35</v>
      </c>
    </row>
    <row r="23" spans="1:4" x14ac:dyDescent="0.25">
      <c r="A23" s="34">
        <v>10052</v>
      </c>
      <c r="B23" s="35" t="s">
        <v>65</v>
      </c>
      <c r="C23" s="36" t="s">
        <v>53</v>
      </c>
      <c r="D23" s="37">
        <v>25.35</v>
      </c>
    </row>
    <row r="24" spans="1:4" x14ac:dyDescent="0.25">
      <c r="A24" s="26"/>
      <c r="B24" s="27" t="s">
        <v>66</v>
      </c>
      <c r="C24" s="28"/>
      <c r="D24" s="29"/>
    </row>
    <row r="25" spans="1:4" x14ac:dyDescent="0.25">
      <c r="A25" s="34">
        <v>10001</v>
      </c>
      <c r="B25" s="35" t="s">
        <v>67</v>
      </c>
      <c r="C25" s="36" t="s">
        <v>50</v>
      </c>
      <c r="D25" s="37">
        <v>0.49</v>
      </c>
    </row>
    <row r="26" spans="1:4" x14ac:dyDescent="0.25">
      <c r="A26" s="34">
        <v>10002</v>
      </c>
      <c r="B26" s="35" t="s">
        <v>68</v>
      </c>
      <c r="C26" s="36" t="s">
        <v>50</v>
      </c>
      <c r="D26" s="37">
        <v>1.28</v>
      </c>
    </row>
    <row r="27" spans="1:4" x14ac:dyDescent="0.25">
      <c r="A27" s="34">
        <v>10008</v>
      </c>
      <c r="B27" s="35" t="s">
        <v>69</v>
      </c>
      <c r="C27" s="36" t="s">
        <v>50</v>
      </c>
      <c r="D27" s="37">
        <v>0.17</v>
      </c>
    </row>
    <row r="28" spans="1:4" x14ac:dyDescent="0.25">
      <c r="A28" s="30">
        <v>10003</v>
      </c>
      <c r="B28" s="31" t="s">
        <v>70</v>
      </c>
      <c r="C28" s="32" t="s">
        <v>50</v>
      </c>
      <c r="D28" s="33">
        <v>1.62</v>
      </c>
    </row>
    <row r="29" spans="1:4" x14ac:dyDescent="0.25">
      <c r="A29" s="26"/>
      <c r="B29" s="27" t="s">
        <v>71</v>
      </c>
      <c r="C29" s="28"/>
      <c r="D29" s="29"/>
    </row>
    <row r="30" spans="1:4" x14ac:dyDescent="0.25">
      <c r="A30" s="34">
        <v>10004</v>
      </c>
      <c r="B30" s="35" t="s">
        <v>72</v>
      </c>
      <c r="C30" s="36" t="s">
        <v>50</v>
      </c>
      <c r="D30" s="37">
        <v>4.47</v>
      </c>
    </row>
    <row r="31" spans="1:4" x14ac:dyDescent="0.25">
      <c r="A31" s="34">
        <v>10012</v>
      </c>
      <c r="B31" s="35" t="s">
        <v>73</v>
      </c>
      <c r="C31" s="36" t="s">
        <v>74</v>
      </c>
      <c r="D31" s="37">
        <v>0.94</v>
      </c>
    </row>
    <row r="32" spans="1:4" x14ac:dyDescent="0.25">
      <c r="A32" s="34">
        <v>10043</v>
      </c>
      <c r="B32" s="35" t="s">
        <v>75</v>
      </c>
      <c r="C32" s="36" t="s">
        <v>74</v>
      </c>
      <c r="D32" s="37">
        <v>0.31</v>
      </c>
    </row>
    <row r="33" spans="1:4" x14ac:dyDescent="0.25">
      <c r="A33" s="34">
        <v>10044</v>
      </c>
      <c r="B33" s="35" t="s">
        <v>76</v>
      </c>
      <c r="C33" s="36" t="s">
        <v>74</v>
      </c>
      <c r="D33" s="37">
        <v>0.98</v>
      </c>
    </row>
    <row r="34" spans="1:4" x14ac:dyDescent="0.25">
      <c r="A34" s="26"/>
      <c r="B34" s="27" t="s">
        <v>77</v>
      </c>
      <c r="C34" s="28"/>
      <c r="D34" s="29"/>
    </row>
    <row r="35" spans="1:4" x14ac:dyDescent="0.25">
      <c r="A35" s="34">
        <v>10010</v>
      </c>
      <c r="B35" s="35" t="s">
        <v>78</v>
      </c>
      <c r="C35" s="36" t="s">
        <v>53</v>
      </c>
      <c r="D35" s="37">
        <v>1256.1500000000001</v>
      </c>
    </row>
    <row r="36" spans="1:4" x14ac:dyDescent="0.25">
      <c r="A36" s="34">
        <v>10011</v>
      </c>
      <c r="B36" s="35" t="s">
        <v>79</v>
      </c>
      <c r="C36" s="36" t="s">
        <v>53</v>
      </c>
      <c r="D36" s="37">
        <v>1096.96</v>
      </c>
    </row>
    <row r="37" spans="1:4" x14ac:dyDescent="0.25">
      <c r="A37" s="34">
        <v>10013</v>
      </c>
      <c r="B37" s="35" t="s">
        <v>80</v>
      </c>
      <c r="C37" s="36" t="s">
        <v>53</v>
      </c>
      <c r="D37" s="37">
        <v>401.02</v>
      </c>
    </row>
    <row r="38" spans="1:4" x14ac:dyDescent="0.25">
      <c r="A38" s="26"/>
      <c r="B38" s="27" t="s">
        <v>81</v>
      </c>
      <c r="C38" s="28"/>
      <c r="D38" s="29"/>
    </row>
    <row r="39" spans="1:4" x14ac:dyDescent="0.25">
      <c r="A39" s="34">
        <v>10018</v>
      </c>
      <c r="B39" s="35" t="s">
        <v>82</v>
      </c>
      <c r="C39" s="36" t="s">
        <v>50</v>
      </c>
      <c r="D39" s="37">
        <v>149.41</v>
      </c>
    </row>
    <row r="40" spans="1:4" ht="45" x14ac:dyDescent="0.25">
      <c r="A40" s="34">
        <v>10041</v>
      </c>
      <c r="B40" s="35" t="s">
        <v>83</v>
      </c>
      <c r="C40" s="36" t="s">
        <v>50</v>
      </c>
      <c r="D40" s="37">
        <v>369.99</v>
      </c>
    </row>
    <row r="41" spans="1:4" ht="45" x14ac:dyDescent="0.25">
      <c r="A41" s="34">
        <v>10042</v>
      </c>
      <c r="B41" s="35" t="s">
        <v>84</v>
      </c>
      <c r="C41" s="36" t="s">
        <v>50</v>
      </c>
      <c r="D41" s="37">
        <v>294.81</v>
      </c>
    </row>
    <row r="42" spans="1:4" ht="30" x14ac:dyDescent="0.25">
      <c r="A42" s="34">
        <v>10006</v>
      </c>
      <c r="B42" s="35" t="s">
        <v>85</v>
      </c>
      <c r="C42" s="36" t="s">
        <v>50</v>
      </c>
      <c r="D42" s="37">
        <v>41.09</v>
      </c>
    </row>
    <row r="43" spans="1:4" ht="30" x14ac:dyDescent="0.25">
      <c r="A43" s="34">
        <v>10039</v>
      </c>
      <c r="B43" s="35" t="s">
        <v>86</v>
      </c>
      <c r="C43" s="36" t="s">
        <v>50</v>
      </c>
      <c r="D43" s="37">
        <v>47.01</v>
      </c>
    </row>
    <row r="44" spans="1:4" ht="45" x14ac:dyDescent="0.25">
      <c r="A44" s="34">
        <v>10040</v>
      </c>
      <c r="B44" s="35" t="s">
        <v>87</v>
      </c>
      <c r="C44" s="36" t="s">
        <v>50</v>
      </c>
      <c r="D44" s="37">
        <v>55.94</v>
      </c>
    </row>
    <row r="45" spans="1:4" x14ac:dyDescent="0.25">
      <c r="A45" s="26"/>
      <c r="B45" s="27" t="s">
        <v>88</v>
      </c>
      <c r="C45" s="28"/>
      <c r="D45" s="29"/>
    </row>
    <row r="46" spans="1:4" x14ac:dyDescent="0.25">
      <c r="A46" s="26"/>
      <c r="B46" s="27" t="s">
        <v>89</v>
      </c>
      <c r="C46" s="28"/>
      <c r="D46" s="29"/>
    </row>
    <row r="47" spans="1:4" x14ac:dyDescent="0.25">
      <c r="A47" s="30">
        <v>200001</v>
      </c>
      <c r="B47" s="31" t="s">
        <v>90</v>
      </c>
      <c r="C47" s="32" t="s">
        <v>91</v>
      </c>
      <c r="D47" s="33">
        <v>21.74</v>
      </c>
    </row>
    <row r="48" spans="1:4" x14ac:dyDescent="0.25">
      <c r="A48" s="34">
        <v>200048</v>
      </c>
      <c r="B48" s="35" t="s">
        <v>92</v>
      </c>
      <c r="C48" s="36" t="s">
        <v>91</v>
      </c>
      <c r="D48" s="37">
        <v>43.5</v>
      </c>
    </row>
    <row r="49" spans="1:4" x14ac:dyDescent="0.25">
      <c r="A49" s="34">
        <v>200030</v>
      </c>
      <c r="B49" s="35" t="s">
        <v>93</v>
      </c>
      <c r="C49" s="36" t="s">
        <v>91</v>
      </c>
      <c r="D49" s="37">
        <v>59.66</v>
      </c>
    </row>
    <row r="50" spans="1:4" x14ac:dyDescent="0.25">
      <c r="A50" s="34">
        <v>200011</v>
      </c>
      <c r="B50" s="35" t="s">
        <v>94</v>
      </c>
      <c r="C50" s="36" t="s">
        <v>50</v>
      </c>
      <c r="D50" s="37">
        <v>12.11</v>
      </c>
    </row>
    <row r="51" spans="1:4" x14ac:dyDescent="0.25">
      <c r="A51" s="30">
        <v>200002</v>
      </c>
      <c r="B51" s="31" t="s">
        <v>95</v>
      </c>
      <c r="C51" s="32" t="s">
        <v>50</v>
      </c>
      <c r="D51" s="33">
        <v>18.13</v>
      </c>
    </row>
    <row r="52" spans="1:4" x14ac:dyDescent="0.25">
      <c r="A52" s="34">
        <v>200016</v>
      </c>
      <c r="B52" s="35" t="s">
        <v>96</v>
      </c>
      <c r="C52" s="36" t="s">
        <v>50</v>
      </c>
      <c r="D52" s="37">
        <v>3.61</v>
      </c>
    </row>
    <row r="53" spans="1:4" x14ac:dyDescent="0.25">
      <c r="A53" s="34">
        <v>200066</v>
      </c>
      <c r="B53" s="35" t="s">
        <v>97</v>
      </c>
      <c r="C53" s="36" t="s">
        <v>50</v>
      </c>
      <c r="D53" s="37">
        <v>7.25</v>
      </c>
    </row>
    <row r="54" spans="1:4" x14ac:dyDescent="0.25">
      <c r="A54" s="34">
        <v>200004</v>
      </c>
      <c r="B54" s="35" t="s">
        <v>98</v>
      </c>
      <c r="C54" s="36" t="s">
        <v>50</v>
      </c>
      <c r="D54" s="37">
        <v>9.44</v>
      </c>
    </row>
    <row r="55" spans="1:4" x14ac:dyDescent="0.25">
      <c r="A55" s="34">
        <v>200014</v>
      </c>
      <c r="B55" s="35" t="s">
        <v>99</v>
      </c>
      <c r="C55" s="36" t="s">
        <v>50</v>
      </c>
      <c r="D55" s="37">
        <v>10.88</v>
      </c>
    </row>
    <row r="56" spans="1:4" x14ac:dyDescent="0.25">
      <c r="A56" s="34">
        <v>200021</v>
      </c>
      <c r="B56" s="35" t="s">
        <v>100</v>
      </c>
      <c r="C56" s="36" t="s">
        <v>50</v>
      </c>
      <c r="D56" s="37">
        <v>7.25</v>
      </c>
    </row>
    <row r="57" spans="1:4" x14ac:dyDescent="0.25">
      <c r="A57" s="34">
        <v>200032</v>
      </c>
      <c r="B57" s="35" t="s">
        <v>101</v>
      </c>
      <c r="C57" s="36" t="s">
        <v>50</v>
      </c>
      <c r="D57" s="37">
        <v>6.51</v>
      </c>
    </row>
    <row r="58" spans="1:4" x14ac:dyDescent="0.25">
      <c r="A58" s="34">
        <v>200051</v>
      </c>
      <c r="B58" s="35" t="s">
        <v>102</v>
      </c>
      <c r="C58" s="36" t="s">
        <v>50</v>
      </c>
      <c r="D58" s="37">
        <v>9.0299999999999994</v>
      </c>
    </row>
    <row r="59" spans="1:4" x14ac:dyDescent="0.25">
      <c r="A59" s="34">
        <v>200062</v>
      </c>
      <c r="B59" s="35" t="s">
        <v>103</v>
      </c>
      <c r="C59" s="36" t="s">
        <v>50</v>
      </c>
      <c r="D59" s="37">
        <v>9.44</v>
      </c>
    </row>
    <row r="60" spans="1:4" x14ac:dyDescent="0.25">
      <c r="A60" s="30">
        <v>200020</v>
      </c>
      <c r="B60" s="31" t="s">
        <v>104</v>
      </c>
      <c r="C60" s="32" t="s">
        <v>50</v>
      </c>
      <c r="D60" s="33">
        <v>5.07</v>
      </c>
    </row>
    <row r="61" spans="1:4" x14ac:dyDescent="0.25">
      <c r="A61" s="34">
        <v>200033</v>
      </c>
      <c r="B61" s="35" t="s">
        <v>105</v>
      </c>
      <c r="C61" s="36" t="s">
        <v>50</v>
      </c>
      <c r="D61" s="37">
        <v>4.04</v>
      </c>
    </row>
    <row r="62" spans="1:4" x14ac:dyDescent="0.25">
      <c r="A62" s="34">
        <v>200081</v>
      </c>
      <c r="B62" s="35" t="s">
        <v>106</v>
      </c>
      <c r="C62" s="36" t="s">
        <v>50</v>
      </c>
      <c r="D62" s="37">
        <v>3.39</v>
      </c>
    </row>
    <row r="63" spans="1:4" x14ac:dyDescent="0.25">
      <c r="A63" s="34">
        <v>200080</v>
      </c>
      <c r="B63" s="35" t="s">
        <v>107</v>
      </c>
      <c r="C63" s="36" t="s">
        <v>50</v>
      </c>
      <c r="D63" s="37">
        <v>1.62</v>
      </c>
    </row>
    <row r="64" spans="1:4" x14ac:dyDescent="0.25">
      <c r="A64" s="34">
        <v>200010</v>
      </c>
      <c r="B64" s="35" t="s">
        <v>108</v>
      </c>
      <c r="C64" s="36" t="s">
        <v>50</v>
      </c>
      <c r="D64" s="37">
        <v>3.61</v>
      </c>
    </row>
    <row r="65" spans="1:4" x14ac:dyDescent="0.25">
      <c r="A65" s="34">
        <v>200009</v>
      </c>
      <c r="B65" s="35" t="s">
        <v>109</v>
      </c>
      <c r="C65" s="36" t="s">
        <v>50</v>
      </c>
      <c r="D65" s="37">
        <v>9.44</v>
      </c>
    </row>
    <row r="66" spans="1:4" x14ac:dyDescent="0.25">
      <c r="A66" s="34">
        <v>200077</v>
      </c>
      <c r="B66" s="35" t="s">
        <v>110</v>
      </c>
      <c r="C66" s="36" t="s">
        <v>50</v>
      </c>
      <c r="D66" s="37">
        <v>5.07</v>
      </c>
    </row>
    <row r="67" spans="1:4" x14ac:dyDescent="0.25">
      <c r="A67" s="34">
        <v>200045</v>
      </c>
      <c r="B67" s="35" t="s">
        <v>111</v>
      </c>
      <c r="C67" s="36" t="s">
        <v>91</v>
      </c>
      <c r="D67" s="37">
        <v>94.25</v>
      </c>
    </row>
    <row r="68" spans="1:4" x14ac:dyDescent="0.25">
      <c r="A68" s="34">
        <v>200078</v>
      </c>
      <c r="B68" s="35" t="s">
        <v>112</v>
      </c>
      <c r="C68" s="36" t="s">
        <v>74</v>
      </c>
      <c r="D68" s="37">
        <v>3.61</v>
      </c>
    </row>
    <row r="69" spans="1:4" x14ac:dyDescent="0.25">
      <c r="A69" s="34">
        <v>200075</v>
      </c>
      <c r="B69" s="35" t="s">
        <v>113</v>
      </c>
      <c r="C69" s="36" t="s">
        <v>74</v>
      </c>
      <c r="D69" s="37">
        <v>3.39</v>
      </c>
    </row>
    <row r="70" spans="1:4" x14ac:dyDescent="0.25">
      <c r="A70" s="34">
        <v>10017</v>
      </c>
      <c r="B70" s="35" t="s">
        <v>114</v>
      </c>
      <c r="C70" s="36" t="s">
        <v>53</v>
      </c>
      <c r="D70" s="37">
        <v>145.9</v>
      </c>
    </row>
    <row r="71" spans="1:4" x14ac:dyDescent="0.25">
      <c r="A71" s="34">
        <v>200065</v>
      </c>
      <c r="B71" s="35" t="s">
        <v>115</v>
      </c>
      <c r="C71" s="36" t="s">
        <v>74</v>
      </c>
      <c r="D71" s="37">
        <v>14.51</v>
      </c>
    </row>
    <row r="72" spans="1:4" x14ac:dyDescent="0.25">
      <c r="A72" s="26"/>
      <c r="B72" s="27" t="s">
        <v>116</v>
      </c>
      <c r="C72" s="28"/>
      <c r="D72" s="29"/>
    </row>
    <row r="73" spans="1:4" x14ac:dyDescent="0.25">
      <c r="A73" s="34">
        <v>200042</v>
      </c>
      <c r="B73" s="35" t="s">
        <v>117</v>
      </c>
      <c r="C73" s="36" t="s">
        <v>50</v>
      </c>
      <c r="D73" s="37">
        <v>4.3499999999999996</v>
      </c>
    </row>
    <row r="74" spans="1:4" x14ac:dyDescent="0.25">
      <c r="A74" s="30">
        <v>200005</v>
      </c>
      <c r="B74" s="31" t="s">
        <v>118</v>
      </c>
      <c r="C74" s="32" t="s">
        <v>50</v>
      </c>
      <c r="D74" s="33">
        <v>5.07</v>
      </c>
    </row>
    <row r="75" spans="1:4" x14ac:dyDescent="0.25">
      <c r="A75" s="34">
        <v>200043</v>
      </c>
      <c r="B75" s="35" t="s">
        <v>119</v>
      </c>
      <c r="C75" s="36" t="s">
        <v>50</v>
      </c>
      <c r="D75" s="37">
        <v>1.82</v>
      </c>
    </row>
    <row r="76" spans="1:4" x14ac:dyDescent="0.25">
      <c r="A76" s="34">
        <v>200006</v>
      </c>
      <c r="B76" s="35" t="s">
        <v>120</v>
      </c>
      <c r="C76" s="36" t="s">
        <v>50</v>
      </c>
      <c r="D76" s="37">
        <v>2.65</v>
      </c>
    </row>
    <row r="77" spans="1:4" x14ac:dyDescent="0.25">
      <c r="A77" s="30">
        <v>200022</v>
      </c>
      <c r="B77" s="31" t="s">
        <v>121</v>
      </c>
      <c r="C77" s="32" t="s">
        <v>50</v>
      </c>
      <c r="D77" s="33">
        <v>9.52</v>
      </c>
    </row>
    <row r="78" spans="1:4" x14ac:dyDescent="0.25">
      <c r="A78" s="34">
        <v>200040</v>
      </c>
      <c r="B78" s="35" t="s">
        <v>122</v>
      </c>
      <c r="C78" s="36" t="s">
        <v>50</v>
      </c>
      <c r="D78" s="37">
        <v>4.29</v>
      </c>
    </row>
    <row r="79" spans="1:4" x14ac:dyDescent="0.25">
      <c r="A79" s="34">
        <v>200087</v>
      </c>
      <c r="B79" s="35" t="s">
        <v>123</v>
      </c>
      <c r="C79" s="36" t="s">
        <v>50</v>
      </c>
      <c r="D79" s="37">
        <v>12.11</v>
      </c>
    </row>
    <row r="80" spans="1:4" x14ac:dyDescent="0.25">
      <c r="A80" s="34">
        <v>200071</v>
      </c>
      <c r="B80" s="35" t="s">
        <v>124</v>
      </c>
      <c r="C80" s="36" t="s">
        <v>53</v>
      </c>
      <c r="D80" s="37">
        <v>151.11000000000001</v>
      </c>
    </row>
    <row r="81" spans="1:4" x14ac:dyDescent="0.25">
      <c r="A81" s="34">
        <v>200085</v>
      </c>
      <c r="B81" s="35" t="s">
        <v>125</v>
      </c>
      <c r="C81" s="36" t="s">
        <v>53</v>
      </c>
      <c r="D81" s="37">
        <v>197.15</v>
      </c>
    </row>
    <row r="82" spans="1:4" x14ac:dyDescent="0.25">
      <c r="A82" s="34">
        <v>200086</v>
      </c>
      <c r="B82" s="35" t="s">
        <v>126</v>
      </c>
      <c r="C82" s="36" t="s">
        <v>53</v>
      </c>
      <c r="D82" s="37">
        <v>226.67</v>
      </c>
    </row>
    <row r="83" spans="1:4" x14ac:dyDescent="0.25">
      <c r="A83" s="34">
        <v>200050</v>
      </c>
      <c r="B83" s="35" t="s">
        <v>127</v>
      </c>
      <c r="C83" s="36" t="s">
        <v>74</v>
      </c>
      <c r="D83" s="37">
        <v>2.76</v>
      </c>
    </row>
    <row r="84" spans="1:4" x14ac:dyDescent="0.25">
      <c r="A84" s="34">
        <v>200038</v>
      </c>
      <c r="B84" s="35" t="s">
        <v>128</v>
      </c>
      <c r="C84" s="36" t="s">
        <v>74</v>
      </c>
      <c r="D84" s="37">
        <v>1.95</v>
      </c>
    </row>
    <row r="85" spans="1:4" x14ac:dyDescent="0.25">
      <c r="A85" s="34">
        <v>200084</v>
      </c>
      <c r="B85" s="35" t="s">
        <v>129</v>
      </c>
      <c r="C85" s="36" t="s">
        <v>74</v>
      </c>
      <c r="D85" s="37">
        <v>8.08</v>
      </c>
    </row>
    <row r="86" spans="1:4" x14ac:dyDescent="0.25">
      <c r="A86" s="30">
        <v>200074</v>
      </c>
      <c r="B86" s="31" t="s">
        <v>130</v>
      </c>
      <c r="C86" s="32" t="s">
        <v>74</v>
      </c>
      <c r="D86" s="33">
        <v>1.44</v>
      </c>
    </row>
    <row r="87" spans="1:4" x14ac:dyDescent="0.25">
      <c r="A87" s="30">
        <v>200073</v>
      </c>
      <c r="B87" s="31" t="s">
        <v>131</v>
      </c>
      <c r="C87" s="32" t="s">
        <v>74</v>
      </c>
      <c r="D87" s="33">
        <v>1.44</v>
      </c>
    </row>
    <row r="88" spans="1:4" x14ac:dyDescent="0.25">
      <c r="A88" s="26"/>
      <c r="B88" s="27" t="s">
        <v>132</v>
      </c>
      <c r="C88" s="28"/>
      <c r="D88" s="29"/>
    </row>
    <row r="89" spans="1:4" ht="30" x14ac:dyDescent="0.25">
      <c r="A89" s="34">
        <v>200025</v>
      </c>
      <c r="B89" s="35" t="s">
        <v>133</v>
      </c>
      <c r="C89" s="36" t="s">
        <v>50</v>
      </c>
      <c r="D89" s="37">
        <v>4.3499999999999996</v>
      </c>
    </row>
    <row r="90" spans="1:4" x14ac:dyDescent="0.25">
      <c r="A90" s="34">
        <v>200088</v>
      </c>
      <c r="B90" s="35" t="s">
        <v>134</v>
      </c>
      <c r="C90" s="36" t="s">
        <v>50</v>
      </c>
      <c r="D90" s="37">
        <v>5.79</v>
      </c>
    </row>
    <row r="91" spans="1:4" x14ac:dyDescent="0.25">
      <c r="A91" s="34">
        <v>200031</v>
      </c>
      <c r="B91" s="35" t="s">
        <v>135</v>
      </c>
      <c r="C91" s="36" t="s">
        <v>50</v>
      </c>
      <c r="D91" s="37">
        <v>4.17</v>
      </c>
    </row>
    <row r="92" spans="1:4" x14ac:dyDescent="0.25">
      <c r="A92" s="34">
        <v>200047</v>
      </c>
      <c r="B92" s="35" t="s">
        <v>136</v>
      </c>
      <c r="C92" s="36" t="s">
        <v>50</v>
      </c>
      <c r="D92" s="37">
        <v>5.07</v>
      </c>
    </row>
    <row r="93" spans="1:4" x14ac:dyDescent="0.25">
      <c r="A93" s="34">
        <v>200024</v>
      </c>
      <c r="B93" s="35" t="s">
        <v>137</v>
      </c>
      <c r="C93" s="36" t="s">
        <v>74</v>
      </c>
      <c r="D93" s="37">
        <v>3.61</v>
      </c>
    </row>
    <row r="94" spans="1:4" x14ac:dyDescent="0.25">
      <c r="A94" s="34">
        <v>200015</v>
      </c>
      <c r="B94" s="35" t="s">
        <v>138</v>
      </c>
      <c r="C94" s="36" t="s">
        <v>50</v>
      </c>
      <c r="D94" s="37">
        <v>13.68</v>
      </c>
    </row>
    <row r="95" spans="1:4" x14ac:dyDescent="0.25">
      <c r="A95" s="34">
        <v>200079</v>
      </c>
      <c r="B95" s="35" t="s">
        <v>139</v>
      </c>
      <c r="C95" s="36" t="s">
        <v>91</v>
      </c>
      <c r="D95" s="37">
        <v>18.55</v>
      </c>
    </row>
    <row r="96" spans="1:4" x14ac:dyDescent="0.25">
      <c r="A96" s="26"/>
      <c r="B96" s="27" t="s">
        <v>140</v>
      </c>
      <c r="C96" s="28"/>
      <c r="D96" s="29"/>
    </row>
    <row r="97" spans="1:4" x14ac:dyDescent="0.25">
      <c r="A97" s="30">
        <v>200060</v>
      </c>
      <c r="B97" s="31" t="s">
        <v>141</v>
      </c>
      <c r="C97" s="32" t="s">
        <v>50</v>
      </c>
      <c r="D97" s="33">
        <v>2.9</v>
      </c>
    </row>
    <row r="98" spans="1:4" x14ac:dyDescent="0.25">
      <c r="A98" s="30">
        <v>200069</v>
      </c>
      <c r="B98" s="31" t="s">
        <v>142</v>
      </c>
      <c r="C98" s="32" t="s">
        <v>53</v>
      </c>
      <c r="D98" s="33">
        <v>4.3499999999999996</v>
      </c>
    </row>
    <row r="99" spans="1:4" x14ac:dyDescent="0.25">
      <c r="A99" s="30">
        <v>200019</v>
      </c>
      <c r="B99" s="31" t="s">
        <v>143</v>
      </c>
      <c r="C99" s="32" t="s">
        <v>50</v>
      </c>
      <c r="D99" s="33">
        <v>5.79</v>
      </c>
    </row>
    <row r="100" spans="1:4" x14ac:dyDescent="0.25">
      <c r="A100" s="30">
        <v>200036</v>
      </c>
      <c r="B100" s="31" t="s">
        <v>144</v>
      </c>
      <c r="C100" s="32" t="s">
        <v>50</v>
      </c>
      <c r="D100" s="33">
        <v>3.61</v>
      </c>
    </row>
    <row r="101" spans="1:4" x14ac:dyDescent="0.25">
      <c r="A101" s="34">
        <v>200089</v>
      </c>
      <c r="B101" s="35" t="s">
        <v>145</v>
      </c>
      <c r="C101" s="36" t="s">
        <v>50</v>
      </c>
      <c r="D101" s="37">
        <v>3.28</v>
      </c>
    </row>
    <row r="102" spans="1:4" x14ac:dyDescent="0.25">
      <c r="A102" s="30">
        <v>200039</v>
      </c>
      <c r="B102" s="31" t="s">
        <v>146</v>
      </c>
      <c r="C102" s="32" t="s">
        <v>53</v>
      </c>
      <c r="D102" s="33">
        <v>3.26</v>
      </c>
    </row>
    <row r="103" spans="1:4" x14ac:dyDescent="0.25">
      <c r="A103" s="34">
        <v>200076</v>
      </c>
      <c r="B103" s="35" t="s">
        <v>147</v>
      </c>
      <c r="C103" s="36" t="s">
        <v>50</v>
      </c>
      <c r="D103" s="37">
        <v>2.4500000000000002</v>
      </c>
    </row>
    <row r="104" spans="1:4" x14ac:dyDescent="0.25">
      <c r="A104" s="34">
        <v>200090</v>
      </c>
      <c r="B104" s="35" t="s">
        <v>148</v>
      </c>
      <c r="C104" s="36" t="s">
        <v>50</v>
      </c>
      <c r="D104" s="37">
        <v>5.79</v>
      </c>
    </row>
    <row r="105" spans="1:4" x14ac:dyDescent="0.25">
      <c r="A105" s="34">
        <v>200091</v>
      </c>
      <c r="B105" s="35" t="s">
        <v>149</v>
      </c>
      <c r="C105" s="36" t="s">
        <v>50</v>
      </c>
      <c r="D105" s="37">
        <v>2.35</v>
      </c>
    </row>
    <row r="106" spans="1:4" x14ac:dyDescent="0.25">
      <c r="A106" s="34">
        <v>200092</v>
      </c>
      <c r="B106" s="35" t="s">
        <v>150</v>
      </c>
      <c r="C106" s="36" t="s">
        <v>50</v>
      </c>
      <c r="D106" s="37">
        <v>3.61</v>
      </c>
    </row>
    <row r="107" spans="1:4" x14ac:dyDescent="0.25">
      <c r="A107" s="34">
        <v>200093</v>
      </c>
      <c r="B107" s="35" t="s">
        <v>151</v>
      </c>
      <c r="C107" s="36" t="s">
        <v>50</v>
      </c>
      <c r="D107" s="37">
        <v>2.35</v>
      </c>
    </row>
    <row r="108" spans="1:4" x14ac:dyDescent="0.25">
      <c r="A108" s="34">
        <v>200018</v>
      </c>
      <c r="B108" s="35" t="s">
        <v>152</v>
      </c>
      <c r="C108" s="36" t="s">
        <v>50</v>
      </c>
      <c r="D108" s="37">
        <v>10.55</v>
      </c>
    </row>
    <row r="109" spans="1:4" x14ac:dyDescent="0.25">
      <c r="A109" s="34">
        <v>200044</v>
      </c>
      <c r="B109" s="35" t="s">
        <v>153</v>
      </c>
      <c r="C109" s="36" t="s">
        <v>50</v>
      </c>
      <c r="D109" s="37">
        <v>5.28</v>
      </c>
    </row>
    <row r="110" spans="1:4" x14ac:dyDescent="0.25">
      <c r="A110" s="34">
        <v>200094</v>
      </c>
      <c r="B110" s="35" t="s">
        <v>154</v>
      </c>
      <c r="C110" s="36" t="s">
        <v>50</v>
      </c>
      <c r="D110" s="37">
        <v>12.75</v>
      </c>
    </row>
    <row r="111" spans="1:4" x14ac:dyDescent="0.25">
      <c r="A111" s="26"/>
      <c r="B111" s="27" t="s">
        <v>155</v>
      </c>
      <c r="C111" s="28"/>
      <c r="D111" s="29"/>
    </row>
    <row r="112" spans="1:4" x14ac:dyDescent="0.25">
      <c r="A112" s="34">
        <v>200008</v>
      </c>
      <c r="B112" s="35" t="s">
        <v>156</v>
      </c>
      <c r="C112" s="36" t="s">
        <v>91</v>
      </c>
      <c r="D112" s="37">
        <v>174</v>
      </c>
    </row>
    <row r="113" spans="1:4" x14ac:dyDescent="0.25">
      <c r="A113" s="34">
        <v>200003</v>
      </c>
      <c r="B113" s="35" t="s">
        <v>157</v>
      </c>
      <c r="C113" s="36" t="s">
        <v>91</v>
      </c>
      <c r="D113" s="37">
        <v>94.25</v>
      </c>
    </row>
    <row r="114" spans="1:4" x14ac:dyDescent="0.25">
      <c r="A114" s="34">
        <v>200007</v>
      </c>
      <c r="B114" s="35" t="s">
        <v>158</v>
      </c>
      <c r="C114" s="36" t="s">
        <v>91</v>
      </c>
      <c r="D114" s="37">
        <v>200.55</v>
      </c>
    </row>
    <row r="115" spans="1:4" x14ac:dyDescent="0.25">
      <c r="A115" s="34">
        <v>200061</v>
      </c>
      <c r="B115" s="35" t="s">
        <v>159</v>
      </c>
      <c r="C115" s="36" t="s">
        <v>91</v>
      </c>
      <c r="D115" s="37">
        <v>72.510000000000005</v>
      </c>
    </row>
    <row r="116" spans="1:4" x14ac:dyDescent="0.25">
      <c r="A116" s="34">
        <v>200037</v>
      </c>
      <c r="B116" s="35" t="s">
        <v>160</v>
      </c>
      <c r="C116" s="36" t="s">
        <v>50</v>
      </c>
      <c r="D116" s="37">
        <v>7.61</v>
      </c>
    </row>
    <row r="117" spans="1:4" x14ac:dyDescent="0.25">
      <c r="A117" s="34">
        <v>200053</v>
      </c>
      <c r="B117" s="35" t="s">
        <v>161</v>
      </c>
      <c r="C117" s="36" t="s">
        <v>53</v>
      </c>
      <c r="D117" s="37">
        <v>22.04</v>
      </c>
    </row>
    <row r="118" spans="1:4" x14ac:dyDescent="0.25">
      <c r="A118" s="34">
        <v>200049</v>
      </c>
      <c r="B118" s="35" t="s">
        <v>162</v>
      </c>
      <c r="C118" s="36" t="s">
        <v>53</v>
      </c>
      <c r="D118" s="37">
        <v>7.25</v>
      </c>
    </row>
    <row r="119" spans="1:4" x14ac:dyDescent="0.25">
      <c r="A119" s="26"/>
      <c r="B119" s="27" t="s">
        <v>163</v>
      </c>
      <c r="C119" s="28"/>
      <c r="D119" s="29"/>
    </row>
    <row r="120" spans="1:4" x14ac:dyDescent="0.25">
      <c r="A120" s="34">
        <v>200012</v>
      </c>
      <c r="B120" s="35" t="s">
        <v>164</v>
      </c>
      <c r="C120" s="36" t="s">
        <v>74</v>
      </c>
      <c r="D120" s="37">
        <v>2.4500000000000002</v>
      </c>
    </row>
    <row r="121" spans="1:4" x14ac:dyDescent="0.25">
      <c r="A121" s="34">
        <v>200095</v>
      </c>
      <c r="B121" s="35" t="s">
        <v>165</v>
      </c>
      <c r="C121" s="36" t="s">
        <v>74</v>
      </c>
      <c r="D121" s="37">
        <v>3.85</v>
      </c>
    </row>
    <row r="122" spans="1:4" x14ac:dyDescent="0.25">
      <c r="A122" s="34">
        <v>200034</v>
      </c>
      <c r="B122" s="35" t="s">
        <v>166</v>
      </c>
      <c r="C122" s="36" t="s">
        <v>74</v>
      </c>
      <c r="D122" s="37">
        <v>0.65</v>
      </c>
    </row>
    <row r="123" spans="1:4" x14ac:dyDescent="0.25">
      <c r="A123" s="34">
        <v>200035</v>
      </c>
      <c r="B123" s="35" t="s">
        <v>167</v>
      </c>
      <c r="C123" s="36" t="s">
        <v>74</v>
      </c>
      <c r="D123" s="37">
        <v>0.79</v>
      </c>
    </row>
    <row r="124" spans="1:4" x14ac:dyDescent="0.25">
      <c r="A124" s="30">
        <v>200023</v>
      </c>
      <c r="B124" s="31" t="s">
        <v>168</v>
      </c>
      <c r="C124" s="32" t="s">
        <v>53</v>
      </c>
      <c r="D124" s="33">
        <v>5.91</v>
      </c>
    </row>
    <row r="125" spans="1:4" x14ac:dyDescent="0.25">
      <c r="A125" s="30">
        <v>200059</v>
      </c>
      <c r="B125" s="31" t="s">
        <v>169</v>
      </c>
      <c r="C125" s="32" t="s">
        <v>53</v>
      </c>
      <c r="D125" s="33">
        <v>5.91</v>
      </c>
    </row>
    <row r="126" spans="1:4" x14ac:dyDescent="0.25">
      <c r="A126" s="34">
        <v>200054</v>
      </c>
      <c r="B126" s="35" t="s">
        <v>170</v>
      </c>
      <c r="C126" s="36" t="s">
        <v>53</v>
      </c>
      <c r="D126" s="37">
        <v>8.15</v>
      </c>
    </row>
    <row r="127" spans="1:4" x14ac:dyDescent="0.25">
      <c r="A127" s="34">
        <v>200056</v>
      </c>
      <c r="B127" s="35" t="s">
        <v>171</v>
      </c>
      <c r="C127" s="36" t="s">
        <v>53</v>
      </c>
      <c r="D127" s="37">
        <v>9.36</v>
      </c>
    </row>
    <row r="128" spans="1:4" x14ac:dyDescent="0.25">
      <c r="A128" s="34">
        <v>200057</v>
      </c>
      <c r="B128" s="35" t="s">
        <v>172</v>
      </c>
      <c r="C128" s="36" t="s">
        <v>53</v>
      </c>
      <c r="D128" s="37">
        <v>10.64</v>
      </c>
    </row>
    <row r="129" spans="1:4" x14ac:dyDescent="0.25">
      <c r="A129" s="34">
        <v>200058</v>
      </c>
      <c r="B129" s="35" t="s">
        <v>173</v>
      </c>
      <c r="C129" s="36" t="s">
        <v>53</v>
      </c>
      <c r="D129" s="37">
        <v>1.66</v>
      </c>
    </row>
    <row r="130" spans="1:4" x14ac:dyDescent="0.25">
      <c r="A130" s="26"/>
      <c r="B130" s="27" t="s">
        <v>174</v>
      </c>
      <c r="C130" s="28"/>
      <c r="D130" s="29"/>
    </row>
    <row r="131" spans="1:4" x14ac:dyDescent="0.25">
      <c r="A131" s="34">
        <v>200041</v>
      </c>
      <c r="B131" s="35" t="s">
        <v>175</v>
      </c>
      <c r="C131" s="36" t="s">
        <v>50</v>
      </c>
      <c r="D131" s="37">
        <v>1.28</v>
      </c>
    </row>
    <row r="132" spans="1:4" x14ac:dyDescent="0.25">
      <c r="A132" s="34">
        <v>200028</v>
      </c>
      <c r="B132" s="35" t="s">
        <v>176</v>
      </c>
      <c r="C132" s="36" t="s">
        <v>50</v>
      </c>
      <c r="D132" s="37">
        <v>1.93</v>
      </c>
    </row>
    <row r="133" spans="1:4" x14ac:dyDescent="0.25">
      <c r="A133" s="34">
        <v>120065</v>
      </c>
      <c r="B133" s="35" t="s">
        <v>177</v>
      </c>
      <c r="C133" s="36" t="s">
        <v>50</v>
      </c>
      <c r="D133" s="37">
        <v>2.61</v>
      </c>
    </row>
    <row r="134" spans="1:4" x14ac:dyDescent="0.25">
      <c r="A134" s="34">
        <v>200029</v>
      </c>
      <c r="B134" s="35" t="s">
        <v>178</v>
      </c>
      <c r="C134" s="36" t="s">
        <v>50</v>
      </c>
      <c r="D134" s="37">
        <v>6.03</v>
      </c>
    </row>
    <row r="135" spans="1:4" x14ac:dyDescent="0.25">
      <c r="A135" s="26"/>
      <c r="B135" s="27" t="s">
        <v>179</v>
      </c>
      <c r="C135" s="28"/>
      <c r="D135" s="29"/>
    </row>
    <row r="136" spans="1:4" x14ac:dyDescent="0.25">
      <c r="A136" s="30">
        <v>200052</v>
      </c>
      <c r="B136" s="31" t="s">
        <v>180</v>
      </c>
      <c r="C136" s="32" t="s">
        <v>53</v>
      </c>
      <c r="D136" s="33">
        <v>14.76</v>
      </c>
    </row>
    <row r="137" spans="1:4" x14ac:dyDescent="0.25">
      <c r="A137" s="34">
        <v>200067</v>
      </c>
      <c r="B137" s="35" t="s">
        <v>181</v>
      </c>
      <c r="C137" s="36" t="s">
        <v>53</v>
      </c>
      <c r="D137" s="37">
        <v>4.42</v>
      </c>
    </row>
    <row r="138" spans="1:4" x14ac:dyDescent="0.25">
      <c r="A138" s="26"/>
      <c r="B138" s="27" t="s">
        <v>182</v>
      </c>
      <c r="C138" s="28"/>
      <c r="D138" s="29"/>
    </row>
    <row r="139" spans="1:4" x14ac:dyDescent="0.25">
      <c r="A139" s="34">
        <v>200072</v>
      </c>
      <c r="B139" s="35" t="s">
        <v>183</v>
      </c>
      <c r="C139" s="36" t="s">
        <v>74</v>
      </c>
      <c r="D139" s="37">
        <v>10.55</v>
      </c>
    </row>
    <row r="140" spans="1:4" x14ac:dyDescent="0.25">
      <c r="A140" s="30">
        <v>200017</v>
      </c>
      <c r="B140" s="31" t="s">
        <v>184</v>
      </c>
      <c r="C140" s="32" t="s">
        <v>53</v>
      </c>
      <c r="D140" s="33">
        <v>7.19</v>
      </c>
    </row>
    <row r="141" spans="1:4" x14ac:dyDescent="0.25">
      <c r="A141" s="26"/>
      <c r="B141" s="27" t="s">
        <v>185</v>
      </c>
      <c r="C141" s="28"/>
      <c r="D141" s="29"/>
    </row>
    <row r="142" spans="1:4" x14ac:dyDescent="0.25">
      <c r="A142" s="30">
        <v>200027</v>
      </c>
      <c r="B142" s="31" t="s">
        <v>186</v>
      </c>
      <c r="C142" s="32" t="s">
        <v>50</v>
      </c>
      <c r="D142" s="33">
        <v>6.49</v>
      </c>
    </row>
    <row r="143" spans="1:4" x14ac:dyDescent="0.25">
      <c r="A143" s="34">
        <v>200096</v>
      </c>
      <c r="B143" s="35" t="s">
        <v>187</v>
      </c>
      <c r="C143" s="36" t="s">
        <v>50</v>
      </c>
      <c r="D143" s="37">
        <v>13.88</v>
      </c>
    </row>
    <row r="144" spans="1:4" x14ac:dyDescent="0.25">
      <c r="A144" s="34">
        <v>200046</v>
      </c>
      <c r="B144" s="35" t="s">
        <v>188</v>
      </c>
      <c r="C144" s="36" t="s">
        <v>50</v>
      </c>
      <c r="D144" s="37">
        <v>4.6900000000000004</v>
      </c>
    </row>
    <row r="145" spans="1:4" x14ac:dyDescent="0.25">
      <c r="A145" s="26"/>
      <c r="B145" s="27" t="s">
        <v>24</v>
      </c>
      <c r="C145" s="28"/>
      <c r="D145" s="29"/>
    </row>
    <row r="146" spans="1:4" x14ac:dyDescent="0.25">
      <c r="A146" s="26"/>
      <c r="B146" s="27" t="s">
        <v>189</v>
      </c>
      <c r="C146" s="28"/>
      <c r="D146" s="29"/>
    </row>
    <row r="147" spans="1:4" x14ac:dyDescent="0.25">
      <c r="A147" s="34">
        <v>20010</v>
      </c>
      <c r="B147" s="35" t="s">
        <v>190</v>
      </c>
      <c r="C147" s="36" t="s">
        <v>91</v>
      </c>
      <c r="D147" s="37">
        <v>12.85</v>
      </c>
    </row>
    <row r="148" spans="1:4" x14ac:dyDescent="0.25">
      <c r="A148" s="34">
        <v>20011</v>
      </c>
      <c r="B148" s="35" t="s">
        <v>191</v>
      </c>
      <c r="C148" s="36" t="s">
        <v>91</v>
      </c>
      <c r="D148" s="37">
        <v>22.42</v>
      </c>
    </row>
    <row r="149" spans="1:4" x14ac:dyDescent="0.25">
      <c r="A149" s="34">
        <v>20012</v>
      </c>
      <c r="B149" s="35" t="s">
        <v>192</v>
      </c>
      <c r="C149" s="36" t="s">
        <v>91</v>
      </c>
      <c r="D149" s="37">
        <v>26.01</v>
      </c>
    </row>
    <row r="150" spans="1:4" x14ac:dyDescent="0.25">
      <c r="A150" s="34">
        <v>20013</v>
      </c>
      <c r="B150" s="35" t="s">
        <v>193</v>
      </c>
      <c r="C150" s="36" t="s">
        <v>91</v>
      </c>
      <c r="D150" s="37">
        <v>30.01</v>
      </c>
    </row>
    <row r="151" spans="1:4" x14ac:dyDescent="0.25">
      <c r="A151" s="34">
        <v>20018</v>
      </c>
      <c r="B151" s="35" t="s">
        <v>194</v>
      </c>
      <c r="C151" s="36" t="s">
        <v>91</v>
      </c>
      <c r="D151" s="37">
        <v>27.31</v>
      </c>
    </row>
    <row r="152" spans="1:4" x14ac:dyDescent="0.25">
      <c r="A152" s="34">
        <v>20019</v>
      </c>
      <c r="B152" s="35" t="s">
        <v>195</v>
      </c>
      <c r="C152" s="36" t="s">
        <v>91</v>
      </c>
      <c r="D152" s="37">
        <v>6.92</v>
      </c>
    </row>
    <row r="153" spans="1:4" x14ac:dyDescent="0.25">
      <c r="A153" s="34">
        <v>20020</v>
      </c>
      <c r="B153" s="35" t="s">
        <v>196</v>
      </c>
      <c r="C153" s="36" t="s">
        <v>91</v>
      </c>
      <c r="D153" s="37">
        <v>8.65</v>
      </c>
    </row>
    <row r="154" spans="1:4" x14ac:dyDescent="0.25">
      <c r="A154" s="34">
        <v>20022</v>
      </c>
      <c r="B154" s="35" t="s">
        <v>197</v>
      </c>
      <c r="C154" s="36" t="s">
        <v>91</v>
      </c>
      <c r="D154" s="37">
        <v>135.93</v>
      </c>
    </row>
    <row r="155" spans="1:4" x14ac:dyDescent="0.25">
      <c r="A155" s="34">
        <v>20023</v>
      </c>
      <c r="B155" s="35" t="s">
        <v>198</v>
      </c>
      <c r="C155" s="36" t="s">
        <v>91</v>
      </c>
      <c r="D155" s="37">
        <v>105.65</v>
      </c>
    </row>
    <row r="156" spans="1:4" x14ac:dyDescent="0.25">
      <c r="A156" s="26"/>
      <c r="B156" s="27" t="s">
        <v>199</v>
      </c>
      <c r="C156" s="28"/>
      <c r="D156" s="29"/>
    </row>
    <row r="157" spans="1:4" x14ac:dyDescent="0.25">
      <c r="A157" s="34">
        <v>20014</v>
      </c>
      <c r="B157" s="35" t="s">
        <v>200</v>
      </c>
      <c r="C157" s="36" t="s">
        <v>91</v>
      </c>
      <c r="D157" s="37">
        <v>18.82</v>
      </c>
    </row>
    <row r="158" spans="1:4" x14ac:dyDescent="0.25">
      <c r="A158" s="34">
        <v>20015</v>
      </c>
      <c r="B158" s="35" t="s">
        <v>201</v>
      </c>
      <c r="C158" s="36" t="s">
        <v>91</v>
      </c>
      <c r="D158" s="37">
        <v>22.42</v>
      </c>
    </row>
    <row r="159" spans="1:4" x14ac:dyDescent="0.25">
      <c r="A159" s="34">
        <v>20016</v>
      </c>
      <c r="B159" s="35" t="s">
        <v>202</v>
      </c>
      <c r="C159" s="36" t="s">
        <v>91</v>
      </c>
      <c r="D159" s="37">
        <v>26.01</v>
      </c>
    </row>
    <row r="160" spans="1:4" x14ac:dyDescent="0.25">
      <c r="A160" s="34">
        <v>20017</v>
      </c>
      <c r="B160" s="35" t="s">
        <v>203</v>
      </c>
      <c r="C160" s="36" t="s">
        <v>91</v>
      </c>
      <c r="D160" s="37">
        <v>159.47</v>
      </c>
    </row>
    <row r="161" spans="1:4" x14ac:dyDescent="0.25">
      <c r="A161" s="34">
        <v>20021</v>
      </c>
      <c r="B161" s="35" t="s">
        <v>204</v>
      </c>
      <c r="C161" s="36" t="s">
        <v>91</v>
      </c>
      <c r="D161" s="37">
        <v>2.0299999999999998</v>
      </c>
    </row>
    <row r="162" spans="1:4" x14ac:dyDescent="0.25">
      <c r="A162" s="34">
        <v>20043</v>
      </c>
      <c r="B162" s="35" t="s">
        <v>205</v>
      </c>
      <c r="C162" s="36" t="s">
        <v>91</v>
      </c>
      <c r="D162" s="37">
        <v>2.35</v>
      </c>
    </row>
    <row r="163" spans="1:4" x14ac:dyDescent="0.25">
      <c r="A163" s="34">
        <v>20044</v>
      </c>
      <c r="B163" s="35" t="s">
        <v>206</v>
      </c>
      <c r="C163" s="36" t="s">
        <v>91</v>
      </c>
      <c r="D163" s="37">
        <v>2.85</v>
      </c>
    </row>
    <row r="164" spans="1:4" x14ac:dyDescent="0.25">
      <c r="A164" s="34">
        <v>20031</v>
      </c>
      <c r="B164" s="35" t="s">
        <v>207</v>
      </c>
      <c r="C164" s="36" t="s">
        <v>91</v>
      </c>
      <c r="D164" s="37">
        <v>6.64</v>
      </c>
    </row>
    <row r="165" spans="1:4" x14ac:dyDescent="0.25">
      <c r="A165" s="26"/>
      <c r="B165" s="27" t="s">
        <v>208</v>
      </c>
      <c r="C165" s="28"/>
      <c r="D165" s="29"/>
    </row>
    <row r="166" spans="1:4" x14ac:dyDescent="0.25">
      <c r="A166" s="34">
        <v>20032</v>
      </c>
      <c r="B166" s="35" t="s">
        <v>209</v>
      </c>
      <c r="C166" s="36" t="s">
        <v>91</v>
      </c>
      <c r="D166" s="37">
        <v>11.52</v>
      </c>
    </row>
    <row r="167" spans="1:4" x14ac:dyDescent="0.25">
      <c r="A167" s="30">
        <v>20033</v>
      </c>
      <c r="B167" s="31" t="s">
        <v>210</v>
      </c>
      <c r="C167" s="32" t="s">
        <v>91</v>
      </c>
      <c r="D167" s="33">
        <v>13.82</v>
      </c>
    </row>
    <row r="168" spans="1:4" x14ac:dyDescent="0.25">
      <c r="A168" s="34">
        <v>20034</v>
      </c>
      <c r="B168" s="35" t="s">
        <v>211</v>
      </c>
      <c r="C168" s="36" t="s">
        <v>91</v>
      </c>
      <c r="D168" s="37">
        <v>14.41</v>
      </c>
    </row>
    <row r="169" spans="1:4" x14ac:dyDescent="0.25">
      <c r="A169" s="34">
        <v>20035</v>
      </c>
      <c r="B169" s="35" t="s">
        <v>212</v>
      </c>
      <c r="C169" s="36" t="s">
        <v>91</v>
      </c>
      <c r="D169" s="37">
        <v>11.12</v>
      </c>
    </row>
    <row r="170" spans="1:4" x14ac:dyDescent="0.25">
      <c r="A170" s="34">
        <v>20036</v>
      </c>
      <c r="B170" s="35" t="s">
        <v>213</v>
      </c>
      <c r="C170" s="36" t="s">
        <v>91</v>
      </c>
      <c r="D170" s="37">
        <v>15.36</v>
      </c>
    </row>
    <row r="171" spans="1:4" x14ac:dyDescent="0.25">
      <c r="A171" s="34">
        <v>20037</v>
      </c>
      <c r="B171" s="35" t="s">
        <v>214</v>
      </c>
      <c r="C171" s="36" t="s">
        <v>91</v>
      </c>
      <c r="D171" s="37">
        <v>18.2</v>
      </c>
    </row>
    <row r="172" spans="1:4" x14ac:dyDescent="0.25">
      <c r="A172" s="34">
        <v>20038</v>
      </c>
      <c r="B172" s="35" t="s">
        <v>215</v>
      </c>
      <c r="C172" s="36" t="s">
        <v>91</v>
      </c>
      <c r="D172" s="37">
        <v>26.72</v>
      </c>
    </row>
    <row r="173" spans="1:4" x14ac:dyDescent="0.25">
      <c r="A173" s="34">
        <v>20039</v>
      </c>
      <c r="B173" s="35" t="s">
        <v>216</v>
      </c>
      <c r="C173" s="36" t="s">
        <v>91</v>
      </c>
      <c r="D173" s="37">
        <v>4.97</v>
      </c>
    </row>
    <row r="174" spans="1:4" x14ac:dyDescent="0.25">
      <c r="A174" s="34">
        <v>20040</v>
      </c>
      <c r="B174" s="35" t="s">
        <v>217</v>
      </c>
      <c r="C174" s="36" t="s">
        <v>91</v>
      </c>
      <c r="D174" s="37">
        <v>7.09</v>
      </c>
    </row>
    <row r="175" spans="1:4" x14ac:dyDescent="0.25">
      <c r="A175" s="34">
        <v>20041</v>
      </c>
      <c r="B175" s="35" t="s">
        <v>218</v>
      </c>
      <c r="C175" s="36" t="s">
        <v>91</v>
      </c>
      <c r="D175" s="37">
        <v>8.51</v>
      </c>
    </row>
    <row r="176" spans="1:4" x14ac:dyDescent="0.25">
      <c r="A176" s="34">
        <v>20042</v>
      </c>
      <c r="B176" s="35" t="s">
        <v>219</v>
      </c>
      <c r="C176" s="36" t="s">
        <v>91</v>
      </c>
      <c r="D176" s="37">
        <v>12.77</v>
      </c>
    </row>
    <row r="177" spans="1:4" x14ac:dyDescent="0.25">
      <c r="A177" s="26"/>
      <c r="B177" s="27" t="s">
        <v>220</v>
      </c>
      <c r="C177" s="28"/>
      <c r="D177" s="29"/>
    </row>
    <row r="178" spans="1:4" x14ac:dyDescent="0.25">
      <c r="A178" s="34">
        <v>20001</v>
      </c>
      <c r="B178" s="35" t="s">
        <v>221</v>
      </c>
      <c r="C178" s="36" t="s">
        <v>91</v>
      </c>
      <c r="D178" s="37">
        <v>47.67</v>
      </c>
    </row>
    <row r="179" spans="1:4" ht="30" x14ac:dyDescent="0.25">
      <c r="A179" s="34">
        <v>20051</v>
      </c>
      <c r="B179" s="35" t="s">
        <v>222</v>
      </c>
      <c r="C179" s="36" t="s">
        <v>91</v>
      </c>
      <c r="D179" s="37">
        <v>38.270000000000003</v>
      </c>
    </row>
    <row r="180" spans="1:4" x14ac:dyDescent="0.25">
      <c r="A180" s="34">
        <v>20002</v>
      </c>
      <c r="B180" s="35" t="s">
        <v>223</v>
      </c>
      <c r="C180" s="36" t="s">
        <v>91</v>
      </c>
      <c r="D180" s="37">
        <v>64.66</v>
      </c>
    </row>
    <row r="181" spans="1:4" x14ac:dyDescent="0.25">
      <c r="A181" s="34">
        <v>20005</v>
      </c>
      <c r="B181" s="35" t="s">
        <v>224</v>
      </c>
      <c r="C181" s="36" t="s">
        <v>91</v>
      </c>
      <c r="D181" s="37">
        <v>64.97</v>
      </c>
    </row>
    <row r="182" spans="1:4" x14ac:dyDescent="0.25">
      <c r="A182" s="34">
        <v>20006</v>
      </c>
      <c r="B182" s="35" t="s">
        <v>225</v>
      </c>
      <c r="C182" s="36" t="s">
        <v>91</v>
      </c>
      <c r="D182" s="37">
        <v>73.48</v>
      </c>
    </row>
    <row r="183" spans="1:4" x14ac:dyDescent="0.25">
      <c r="A183" s="34">
        <v>20007</v>
      </c>
      <c r="B183" s="35" t="s">
        <v>226</v>
      </c>
      <c r="C183" s="36" t="s">
        <v>91</v>
      </c>
      <c r="D183" s="37">
        <v>68.48</v>
      </c>
    </row>
    <row r="184" spans="1:4" x14ac:dyDescent="0.25">
      <c r="A184" s="34">
        <v>20003</v>
      </c>
      <c r="B184" s="35" t="s">
        <v>227</v>
      </c>
      <c r="C184" s="36" t="s">
        <v>91</v>
      </c>
      <c r="D184" s="37">
        <v>22.48</v>
      </c>
    </row>
    <row r="185" spans="1:4" x14ac:dyDescent="0.25">
      <c r="A185" s="34">
        <v>20030</v>
      </c>
      <c r="B185" s="35" t="s">
        <v>228</v>
      </c>
      <c r="C185" s="36" t="s">
        <v>91</v>
      </c>
      <c r="D185" s="37">
        <v>22.48</v>
      </c>
    </row>
    <row r="186" spans="1:4" x14ac:dyDescent="0.25">
      <c r="A186" s="34">
        <v>20029</v>
      </c>
      <c r="B186" s="35" t="s">
        <v>229</v>
      </c>
      <c r="C186" s="36" t="s">
        <v>91</v>
      </c>
      <c r="D186" s="37">
        <v>2.9</v>
      </c>
    </row>
    <row r="187" spans="1:4" x14ac:dyDescent="0.25">
      <c r="A187" s="34">
        <v>20009</v>
      </c>
      <c r="B187" s="35" t="s">
        <v>230</v>
      </c>
      <c r="C187" s="36" t="s">
        <v>50</v>
      </c>
      <c r="D187" s="37">
        <v>9.64</v>
      </c>
    </row>
    <row r="188" spans="1:4" x14ac:dyDescent="0.25">
      <c r="A188" s="34">
        <v>20024</v>
      </c>
      <c r="B188" s="35" t="s">
        <v>231</v>
      </c>
      <c r="C188" s="36" t="s">
        <v>91</v>
      </c>
      <c r="D188" s="37">
        <v>0.99</v>
      </c>
    </row>
    <row r="189" spans="1:4" x14ac:dyDescent="0.25">
      <c r="A189" s="34">
        <v>20025</v>
      </c>
      <c r="B189" s="35" t="s">
        <v>232</v>
      </c>
      <c r="C189" s="36" t="s">
        <v>50</v>
      </c>
      <c r="D189" s="37">
        <v>1.58</v>
      </c>
    </row>
    <row r="190" spans="1:4" x14ac:dyDescent="0.25">
      <c r="A190" s="34">
        <v>20026</v>
      </c>
      <c r="B190" s="35" t="s">
        <v>233</v>
      </c>
      <c r="C190" s="36" t="s">
        <v>91</v>
      </c>
      <c r="D190" s="37">
        <v>2.39</v>
      </c>
    </row>
    <row r="191" spans="1:4" x14ac:dyDescent="0.25">
      <c r="A191" s="34">
        <v>20027</v>
      </c>
      <c r="B191" s="35" t="s">
        <v>234</v>
      </c>
      <c r="C191" s="36" t="s">
        <v>91</v>
      </c>
      <c r="D191" s="37">
        <v>4.6399999999999997</v>
      </c>
    </row>
    <row r="192" spans="1:4" x14ac:dyDescent="0.25">
      <c r="A192" s="34">
        <v>20028</v>
      </c>
      <c r="B192" s="35" t="s">
        <v>235</v>
      </c>
      <c r="C192" s="36" t="s">
        <v>50</v>
      </c>
      <c r="D192" s="37">
        <v>2.57</v>
      </c>
    </row>
    <row r="193" spans="1:4" ht="30" x14ac:dyDescent="0.25">
      <c r="A193" s="34">
        <v>20048</v>
      </c>
      <c r="B193" s="35" t="s">
        <v>236</v>
      </c>
      <c r="C193" s="36" t="s">
        <v>237</v>
      </c>
      <c r="D193" s="37">
        <v>2497.1999999999998</v>
      </c>
    </row>
    <row r="194" spans="1:4" ht="30" x14ac:dyDescent="0.25">
      <c r="A194" s="34">
        <v>20049</v>
      </c>
      <c r="B194" s="35" t="s">
        <v>238</v>
      </c>
      <c r="C194" s="36" t="s">
        <v>237</v>
      </c>
      <c r="D194" s="37">
        <v>3984.9</v>
      </c>
    </row>
    <row r="195" spans="1:4" x14ac:dyDescent="0.25">
      <c r="A195" s="34">
        <v>20045</v>
      </c>
      <c r="B195" s="35" t="s">
        <v>239</v>
      </c>
      <c r="C195" s="36" t="s">
        <v>91</v>
      </c>
      <c r="D195" s="37">
        <v>1.51</v>
      </c>
    </row>
    <row r="196" spans="1:4" x14ac:dyDescent="0.25">
      <c r="A196" s="34">
        <v>20046</v>
      </c>
      <c r="B196" s="35" t="s">
        <v>240</v>
      </c>
      <c r="C196" s="36" t="s">
        <v>50</v>
      </c>
      <c r="D196" s="37">
        <v>0.23</v>
      </c>
    </row>
    <row r="197" spans="1:4" x14ac:dyDescent="0.25">
      <c r="A197" s="26"/>
      <c r="B197" s="27" t="s">
        <v>17</v>
      </c>
      <c r="C197" s="28"/>
      <c r="D197" s="29"/>
    </row>
    <row r="198" spans="1:4" ht="30" x14ac:dyDescent="0.25">
      <c r="A198" s="34">
        <v>20050</v>
      </c>
      <c r="B198" s="35" t="s">
        <v>241</v>
      </c>
      <c r="C198" s="36" t="s">
        <v>74</v>
      </c>
      <c r="D198" s="37">
        <v>37.31</v>
      </c>
    </row>
    <row r="199" spans="1:4" x14ac:dyDescent="0.25">
      <c r="A199" s="34">
        <v>10015</v>
      </c>
      <c r="B199" s="35" t="s">
        <v>242</v>
      </c>
      <c r="C199" s="36" t="s">
        <v>91</v>
      </c>
      <c r="D199" s="37">
        <v>4.24</v>
      </c>
    </row>
    <row r="200" spans="1:4" x14ac:dyDescent="0.25">
      <c r="A200" s="26"/>
      <c r="B200" s="27" t="s">
        <v>7</v>
      </c>
      <c r="C200" s="28"/>
      <c r="D200" s="29"/>
    </row>
    <row r="201" spans="1:4" x14ac:dyDescent="0.25">
      <c r="A201" s="26"/>
      <c r="B201" s="27" t="s">
        <v>243</v>
      </c>
      <c r="C201" s="28"/>
      <c r="D201" s="29"/>
    </row>
    <row r="202" spans="1:4" x14ac:dyDescent="0.25">
      <c r="A202" s="34">
        <v>30039</v>
      </c>
      <c r="B202" s="35" t="s">
        <v>244</v>
      </c>
      <c r="C202" s="36" t="s">
        <v>74</v>
      </c>
      <c r="D202" s="37">
        <v>35.590000000000003</v>
      </c>
    </row>
    <row r="203" spans="1:4" x14ac:dyDescent="0.25">
      <c r="A203" s="34">
        <v>30047</v>
      </c>
      <c r="B203" s="35" t="s">
        <v>245</v>
      </c>
      <c r="C203" s="36" t="s">
        <v>246</v>
      </c>
      <c r="D203" s="37">
        <v>61.7</v>
      </c>
    </row>
    <row r="204" spans="1:4" x14ac:dyDescent="0.25">
      <c r="A204" s="34">
        <v>30055</v>
      </c>
      <c r="B204" s="35" t="s">
        <v>247</v>
      </c>
      <c r="C204" s="36" t="s">
        <v>74</v>
      </c>
      <c r="D204" s="37">
        <v>85.17</v>
      </c>
    </row>
    <row r="205" spans="1:4" x14ac:dyDescent="0.25">
      <c r="A205" s="34">
        <v>30064</v>
      </c>
      <c r="B205" s="35" t="s">
        <v>248</v>
      </c>
      <c r="C205" s="36" t="s">
        <v>74</v>
      </c>
      <c r="D205" s="37">
        <v>292.45999999999998</v>
      </c>
    </row>
    <row r="206" spans="1:4" x14ac:dyDescent="0.25">
      <c r="A206" s="34">
        <v>30066</v>
      </c>
      <c r="B206" s="35" t="s">
        <v>249</v>
      </c>
      <c r="C206" s="36" t="s">
        <v>74</v>
      </c>
      <c r="D206" s="37">
        <v>338.73</v>
      </c>
    </row>
    <row r="207" spans="1:4" x14ac:dyDescent="0.25">
      <c r="A207" s="34">
        <v>30068</v>
      </c>
      <c r="B207" s="35" t="s">
        <v>250</v>
      </c>
      <c r="C207" s="36" t="s">
        <v>74</v>
      </c>
      <c r="D207" s="37">
        <v>505.18</v>
      </c>
    </row>
    <row r="208" spans="1:4" x14ac:dyDescent="0.25">
      <c r="A208" s="34">
        <v>30065</v>
      </c>
      <c r="B208" s="35" t="s">
        <v>251</v>
      </c>
      <c r="C208" s="36" t="s">
        <v>74</v>
      </c>
      <c r="D208" s="37">
        <v>596.58000000000004</v>
      </c>
    </row>
    <row r="209" spans="1:4" x14ac:dyDescent="0.25">
      <c r="A209" s="34">
        <v>30067</v>
      </c>
      <c r="B209" s="35" t="s">
        <v>252</v>
      </c>
      <c r="C209" s="36" t="s">
        <v>74</v>
      </c>
      <c r="D209" s="37">
        <v>712.3</v>
      </c>
    </row>
    <row r="210" spans="1:4" x14ac:dyDescent="0.25">
      <c r="A210" s="34">
        <v>30069</v>
      </c>
      <c r="B210" s="35" t="s">
        <v>253</v>
      </c>
      <c r="C210" s="36" t="s">
        <v>74</v>
      </c>
      <c r="D210" s="37">
        <v>940.15</v>
      </c>
    </row>
    <row r="211" spans="1:4" x14ac:dyDescent="0.25">
      <c r="A211" s="34">
        <v>30030</v>
      </c>
      <c r="B211" s="35" t="s">
        <v>254</v>
      </c>
      <c r="C211" s="36" t="s">
        <v>74</v>
      </c>
      <c r="D211" s="37">
        <v>90.32</v>
      </c>
    </row>
    <row r="212" spans="1:4" x14ac:dyDescent="0.25">
      <c r="A212" s="34">
        <v>30063</v>
      </c>
      <c r="B212" s="35" t="s">
        <v>255</v>
      </c>
      <c r="C212" s="36" t="s">
        <v>74</v>
      </c>
      <c r="D212" s="37">
        <v>158.33000000000001</v>
      </c>
    </row>
    <row r="213" spans="1:4" x14ac:dyDescent="0.25">
      <c r="A213" s="34">
        <v>30062</v>
      </c>
      <c r="B213" s="35" t="s">
        <v>256</v>
      </c>
      <c r="C213" s="36" t="s">
        <v>74</v>
      </c>
      <c r="D213" s="37">
        <v>268.08</v>
      </c>
    </row>
    <row r="214" spans="1:4" x14ac:dyDescent="0.25">
      <c r="A214" s="34">
        <v>30029</v>
      </c>
      <c r="B214" s="35" t="s">
        <v>257</v>
      </c>
      <c r="C214" s="36" t="s">
        <v>74</v>
      </c>
      <c r="D214" s="37">
        <v>23.88</v>
      </c>
    </row>
    <row r="215" spans="1:4" x14ac:dyDescent="0.25">
      <c r="A215" s="34">
        <v>30043</v>
      </c>
      <c r="B215" s="35" t="s">
        <v>258</v>
      </c>
      <c r="C215" s="36" t="s">
        <v>74</v>
      </c>
      <c r="D215" s="37">
        <v>35.08</v>
      </c>
    </row>
    <row r="216" spans="1:4" x14ac:dyDescent="0.25">
      <c r="A216" s="34">
        <v>30044</v>
      </c>
      <c r="B216" s="35" t="s">
        <v>259</v>
      </c>
      <c r="C216" s="36" t="s">
        <v>74</v>
      </c>
      <c r="D216" s="37">
        <v>51.8</v>
      </c>
    </row>
    <row r="217" spans="1:4" ht="30" x14ac:dyDescent="0.25">
      <c r="A217" s="34">
        <v>210013</v>
      </c>
      <c r="B217" s="35" t="s">
        <v>260</v>
      </c>
      <c r="C217" s="36" t="s">
        <v>53</v>
      </c>
      <c r="D217" s="37">
        <v>29.94</v>
      </c>
    </row>
    <row r="218" spans="1:4" ht="30" x14ac:dyDescent="0.25">
      <c r="A218" s="34">
        <v>210014</v>
      </c>
      <c r="B218" s="35" t="s">
        <v>261</v>
      </c>
      <c r="C218" s="36" t="s">
        <v>53</v>
      </c>
      <c r="D218" s="37">
        <v>51.52</v>
      </c>
    </row>
    <row r="219" spans="1:4" x14ac:dyDescent="0.25">
      <c r="A219" s="26"/>
      <c r="B219" s="27" t="s">
        <v>262</v>
      </c>
      <c r="C219" s="28"/>
      <c r="D219" s="29"/>
    </row>
    <row r="220" spans="1:4" ht="30" x14ac:dyDescent="0.25">
      <c r="A220" s="34">
        <v>30001</v>
      </c>
      <c r="B220" s="35" t="s">
        <v>263</v>
      </c>
      <c r="C220" s="36" t="s">
        <v>91</v>
      </c>
      <c r="D220" s="37">
        <v>312.54000000000002</v>
      </c>
    </row>
    <row r="221" spans="1:4" x14ac:dyDescent="0.25">
      <c r="A221" s="34">
        <v>30034</v>
      </c>
      <c r="B221" s="35" t="s">
        <v>264</v>
      </c>
      <c r="C221" s="36" t="s">
        <v>91</v>
      </c>
      <c r="D221" s="37">
        <v>234.07</v>
      </c>
    </row>
    <row r="222" spans="1:4" x14ac:dyDescent="0.25">
      <c r="A222" s="34">
        <v>30025</v>
      </c>
      <c r="B222" s="35" t="s">
        <v>265</v>
      </c>
      <c r="C222" s="36" t="s">
        <v>91</v>
      </c>
      <c r="D222" s="37">
        <v>84.49</v>
      </c>
    </row>
    <row r="223" spans="1:4" x14ac:dyDescent="0.25">
      <c r="A223" s="34">
        <v>30033</v>
      </c>
      <c r="B223" s="35" t="s">
        <v>266</v>
      </c>
      <c r="C223" s="36" t="s">
        <v>91</v>
      </c>
      <c r="D223" s="37">
        <v>121.11</v>
      </c>
    </row>
    <row r="224" spans="1:4" x14ac:dyDescent="0.25">
      <c r="A224" s="26"/>
      <c r="B224" s="27" t="s">
        <v>267</v>
      </c>
      <c r="C224" s="28"/>
      <c r="D224" s="29"/>
    </row>
    <row r="225" spans="1:4" x14ac:dyDescent="0.25">
      <c r="A225" s="34">
        <v>30002</v>
      </c>
      <c r="B225" s="35" t="s">
        <v>268</v>
      </c>
      <c r="C225" s="36" t="s">
        <v>91</v>
      </c>
      <c r="D225" s="37">
        <v>126.58</v>
      </c>
    </row>
    <row r="226" spans="1:4" x14ac:dyDescent="0.25">
      <c r="A226" s="34">
        <v>30003</v>
      </c>
      <c r="B226" s="35" t="s">
        <v>269</v>
      </c>
      <c r="C226" s="36" t="s">
        <v>91</v>
      </c>
      <c r="D226" s="37">
        <v>126.58</v>
      </c>
    </row>
    <row r="227" spans="1:4" x14ac:dyDescent="0.25">
      <c r="A227" s="34">
        <v>30041</v>
      </c>
      <c r="B227" s="35" t="s">
        <v>270</v>
      </c>
      <c r="C227" s="36" t="s">
        <v>91</v>
      </c>
      <c r="D227" s="37">
        <v>126.58</v>
      </c>
    </row>
    <row r="228" spans="1:4" x14ac:dyDescent="0.25">
      <c r="A228" s="34">
        <v>30005</v>
      </c>
      <c r="B228" s="35" t="s">
        <v>271</v>
      </c>
      <c r="C228" s="36" t="s">
        <v>91</v>
      </c>
      <c r="D228" s="37">
        <v>125.54</v>
      </c>
    </row>
    <row r="229" spans="1:4" x14ac:dyDescent="0.25">
      <c r="A229" s="34">
        <v>30040</v>
      </c>
      <c r="B229" s="35" t="s">
        <v>272</v>
      </c>
      <c r="C229" s="36" t="s">
        <v>91</v>
      </c>
      <c r="D229" s="37">
        <v>124.5</v>
      </c>
    </row>
    <row r="230" spans="1:4" x14ac:dyDescent="0.25">
      <c r="A230" s="34">
        <v>30004</v>
      </c>
      <c r="B230" s="35" t="s">
        <v>273</v>
      </c>
      <c r="C230" s="36" t="s">
        <v>91</v>
      </c>
      <c r="D230" s="37">
        <v>124.5</v>
      </c>
    </row>
    <row r="231" spans="1:4" x14ac:dyDescent="0.25">
      <c r="A231" s="34">
        <v>30035</v>
      </c>
      <c r="B231" s="35" t="s">
        <v>274</v>
      </c>
      <c r="C231" s="36" t="s">
        <v>91</v>
      </c>
      <c r="D231" s="37">
        <v>181.58</v>
      </c>
    </row>
    <row r="232" spans="1:4" ht="30" x14ac:dyDescent="0.25">
      <c r="A232" s="34">
        <v>30045</v>
      </c>
      <c r="B232" s="35" t="s">
        <v>275</v>
      </c>
      <c r="C232" s="36" t="s">
        <v>91</v>
      </c>
      <c r="D232" s="37">
        <v>345.94</v>
      </c>
    </row>
    <row r="233" spans="1:4" x14ac:dyDescent="0.25">
      <c r="A233" s="26"/>
      <c r="B233" s="27" t="s">
        <v>276</v>
      </c>
      <c r="C233" s="28"/>
      <c r="D233" s="29"/>
    </row>
    <row r="234" spans="1:4" x14ac:dyDescent="0.25">
      <c r="A234" s="34">
        <v>30020</v>
      </c>
      <c r="B234" s="35" t="s">
        <v>277</v>
      </c>
      <c r="C234" s="36" t="s">
        <v>91</v>
      </c>
      <c r="D234" s="37">
        <v>138.02000000000001</v>
      </c>
    </row>
    <row r="235" spans="1:4" x14ac:dyDescent="0.25">
      <c r="A235" s="34">
        <v>30022</v>
      </c>
      <c r="B235" s="35" t="s">
        <v>278</v>
      </c>
      <c r="C235" s="36" t="s">
        <v>91</v>
      </c>
      <c r="D235" s="37">
        <v>250.09</v>
      </c>
    </row>
    <row r="236" spans="1:4" x14ac:dyDescent="0.25">
      <c r="A236" s="34">
        <v>30023</v>
      </c>
      <c r="B236" s="35" t="s">
        <v>279</v>
      </c>
      <c r="C236" s="36" t="s">
        <v>91</v>
      </c>
      <c r="D236" s="37">
        <v>308.97000000000003</v>
      </c>
    </row>
    <row r="237" spans="1:4" x14ac:dyDescent="0.25">
      <c r="A237" s="34">
        <v>30024</v>
      </c>
      <c r="B237" s="35" t="s">
        <v>280</v>
      </c>
      <c r="C237" s="36" t="s">
        <v>91</v>
      </c>
      <c r="D237" s="37">
        <v>316.16000000000003</v>
      </c>
    </row>
    <row r="238" spans="1:4" x14ac:dyDescent="0.25">
      <c r="A238" s="34">
        <v>30036</v>
      </c>
      <c r="B238" s="35" t="s">
        <v>281</v>
      </c>
      <c r="C238" s="36" t="s">
        <v>91</v>
      </c>
      <c r="D238" s="37">
        <v>239.66</v>
      </c>
    </row>
    <row r="239" spans="1:4" x14ac:dyDescent="0.25">
      <c r="A239" s="34">
        <v>30037</v>
      </c>
      <c r="B239" s="35" t="s">
        <v>282</v>
      </c>
      <c r="C239" s="36" t="s">
        <v>91</v>
      </c>
      <c r="D239" s="37">
        <v>321.24</v>
      </c>
    </row>
    <row r="240" spans="1:4" x14ac:dyDescent="0.25">
      <c r="A240" s="26"/>
      <c r="B240" s="27" t="s">
        <v>283</v>
      </c>
      <c r="C240" s="28"/>
      <c r="D240" s="29"/>
    </row>
    <row r="241" spans="1:4" x14ac:dyDescent="0.25">
      <c r="A241" s="34">
        <v>30027</v>
      </c>
      <c r="B241" s="35" t="s">
        <v>284</v>
      </c>
      <c r="C241" s="36" t="s">
        <v>50</v>
      </c>
      <c r="D241" s="37">
        <v>40.58</v>
      </c>
    </row>
    <row r="242" spans="1:4" x14ac:dyDescent="0.25">
      <c r="A242" s="34">
        <v>30028</v>
      </c>
      <c r="B242" s="35" t="s">
        <v>285</v>
      </c>
      <c r="C242" s="36" t="s">
        <v>50</v>
      </c>
      <c r="D242" s="37">
        <v>21.35</v>
      </c>
    </row>
    <row r="243" spans="1:4" x14ac:dyDescent="0.25">
      <c r="A243" s="34">
        <v>30026</v>
      </c>
      <c r="B243" s="35" t="s">
        <v>286</v>
      </c>
      <c r="C243" s="36" t="s">
        <v>91</v>
      </c>
      <c r="D243" s="37">
        <v>80.81</v>
      </c>
    </row>
    <row r="244" spans="1:4" x14ac:dyDescent="0.25">
      <c r="A244" s="34">
        <v>30071</v>
      </c>
      <c r="B244" s="35" t="s">
        <v>287</v>
      </c>
      <c r="C244" s="36" t="s">
        <v>91</v>
      </c>
      <c r="D244" s="37">
        <v>202.4</v>
      </c>
    </row>
    <row r="245" spans="1:4" ht="30" x14ac:dyDescent="0.25">
      <c r="A245" s="34">
        <v>30058</v>
      </c>
      <c r="B245" s="35" t="s">
        <v>288</v>
      </c>
      <c r="C245" s="36" t="s">
        <v>91</v>
      </c>
      <c r="D245" s="37">
        <v>173.04</v>
      </c>
    </row>
    <row r="246" spans="1:4" x14ac:dyDescent="0.25">
      <c r="A246" s="26"/>
      <c r="B246" s="27" t="s">
        <v>155</v>
      </c>
      <c r="C246" s="28"/>
      <c r="D246" s="29"/>
    </row>
    <row r="247" spans="1:4" x14ac:dyDescent="0.25">
      <c r="A247" s="34">
        <v>30006</v>
      </c>
      <c r="B247" s="35" t="s">
        <v>289</v>
      </c>
      <c r="C247" s="36" t="s">
        <v>91</v>
      </c>
      <c r="D247" s="37">
        <v>1027.06</v>
      </c>
    </row>
    <row r="248" spans="1:4" x14ac:dyDescent="0.25">
      <c r="A248" s="34">
        <v>30007</v>
      </c>
      <c r="B248" s="35" t="s">
        <v>290</v>
      </c>
      <c r="C248" s="36" t="s">
        <v>91</v>
      </c>
      <c r="D248" s="37">
        <v>1033.31</v>
      </c>
    </row>
    <row r="249" spans="1:4" x14ac:dyDescent="0.25">
      <c r="A249" s="34">
        <v>30008</v>
      </c>
      <c r="B249" s="35" t="s">
        <v>291</v>
      </c>
      <c r="C249" s="36" t="s">
        <v>91</v>
      </c>
      <c r="D249" s="37">
        <v>1044.8900000000001</v>
      </c>
    </row>
    <row r="250" spans="1:4" x14ac:dyDescent="0.25">
      <c r="A250" s="34">
        <v>30009</v>
      </c>
      <c r="B250" s="35" t="s">
        <v>292</v>
      </c>
      <c r="C250" s="36" t="s">
        <v>91</v>
      </c>
      <c r="D250" s="37">
        <v>1056.8900000000001</v>
      </c>
    </row>
    <row r="251" spans="1:4" x14ac:dyDescent="0.25">
      <c r="A251" s="34">
        <v>30049</v>
      </c>
      <c r="B251" s="35" t="s">
        <v>293</v>
      </c>
      <c r="C251" s="36" t="s">
        <v>91</v>
      </c>
      <c r="D251" s="37">
        <v>1062.5</v>
      </c>
    </row>
    <row r="252" spans="1:4" x14ac:dyDescent="0.25">
      <c r="A252" s="34">
        <v>30010</v>
      </c>
      <c r="B252" s="35" t="s">
        <v>294</v>
      </c>
      <c r="C252" s="36" t="s">
        <v>91</v>
      </c>
      <c r="D252" s="37">
        <v>1024.0999999999999</v>
      </c>
    </row>
    <row r="253" spans="1:4" x14ac:dyDescent="0.25">
      <c r="A253" s="34">
        <v>30011</v>
      </c>
      <c r="B253" s="35" t="s">
        <v>295</v>
      </c>
      <c r="C253" s="36" t="s">
        <v>91</v>
      </c>
      <c r="D253" s="37">
        <v>1030.3499999999999</v>
      </c>
    </row>
    <row r="254" spans="1:4" x14ac:dyDescent="0.25">
      <c r="A254" s="34">
        <v>30012</v>
      </c>
      <c r="B254" s="35" t="s">
        <v>296</v>
      </c>
      <c r="C254" s="36" t="s">
        <v>91</v>
      </c>
      <c r="D254" s="37">
        <v>1041.93</v>
      </c>
    </row>
    <row r="255" spans="1:4" x14ac:dyDescent="0.25">
      <c r="A255" s="34">
        <v>30013</v>
      </c>
      <c r="B255" s="35" t="s">
        <v>297</v>
      </c>
      <c r="C255" s="36" t="s">
        <v>91</v>
      </c>
      <c r="D255" s="37">
        <v>1053.96</v>
      </c>
    </row>
    <row r="256" spans="1:4" x14ac:dyDescent="0.25">
      <c r="A256" s="34">
        <v>30048</v>
      </c>
      <c r="B256" s="35" t="s">
        <v>298</v>
      </c>
      <c r="C256" s="36" t="s">
        <v>91</v>
      </c>
      <c r="D256" s="37">
        <v>1064.47</v>
      </c>
    </row>
    <row r="257" spans="1:4" x14ac:dyDescent="0.25">
      <c r="A257" s="34">
        <v>30014</v>
      </c>
      <c r="B257" s="35" t="s">
        <v>299</v>
      </c>
      <c r="C257" s="36" t="s">
        <v>91</v>
      </c>
      <c r="D257" s="37">
        <v>294.64999999999998</v>
      </c>
    </row>
    <row r="258" spans="1:4" x14ac:dyDescent="0.25">
      <c r="A258" s="34">
        <v>30015</v>
      </c>
      <c r="B258" s="35" t="s">
        <v>300</v>
      </c>
      <c r="C258" s="36" t="s">
        <v>91</v>
      </c>
      <c r="D258" s="37">
        <v>298.19</v>
      </c>
    </row>
    <row r="259" spans="1:4" x14ac:dyDescent="0.25">
      <c r="A259" s="34">
        <v>30016</v>
      </c>
      <c r="B259" s="35" t="s">
        <v>301</v>
      </c>
      <c r="C259" s="36" t="s">
        <v>91</v>
      </c>
      <c r="D259" s="37">
        <v>305.88</v>
      </c>
    </row>
    <row r="260" spans="1:4" x14ac:dyDescent="0.25">
      <c r="A260" s="34">
        <v>30017</v>
      </c>
      <c r="B260" s="35" t="s">
        <v>302</v>
      </c>
      <c r="C260" s="36" t="s">
        <v>91</v>
      </c>
      <c r="D260" s="37">
        <v>310.57</v>
      </c>
    </row>
    <row r="261" spans="1:4" x14ac:dyDescent="0.25">
      <c r="A261" s="34">
        <v>30046</v>
      </c>
      <c r="B261" s="35" t="s">
        <v>303</v>
      </c>
      <c r="C261" s="36" t="s">
        <v>91</v>
      </c>
      <c r="D261" s="37">
        <v>347.74</v>
      </c>
    </row>
    <row r="262" spans="1:4" x14ac:dyDescent="0.25">
      <c r="A262" s="34">
        <v>30018</v>
      </c>
      <c r="B262" s="35" t="s">
        <v>304</v>
      </c>
      <c r="C262" s="36" t="s">
        <v>91</v>
      </c>
      <c r="D262" s="37">
        <v>305.69</v>
      </c>
    </row>
    <row r="263" spans="1:4" x14ac:dyDescent="0.25">
      <c r="A263" s="34">
        <v>30019</v>
      </c>
      <c r="B263" s="35" t="s">
        <v>305</v>
      </c>
      <c r="C263" s="36" t="s">
        <v>91</v>
      </c>
      <c r="D263" s="37">
        <v>330.6</v>
      </c>
    </row>
    <row r="264" spans="1:4" x14ac:dyDescent="0.25">
      <c r="A264" s="34">
        <v>30032</v>
      </c>
      <c r="B264" s="35" t="s">
        <v>306</v>
      </c>
      <c r="C264" s="36" t="s">
        <v>91</v>
      </c>
      <c r="D264" s="37">
        <v>55.07</v>
      </c>
    </row>
    <row r="265" spans="1:4" x14ac:dyDescent="0.25">
      <c r="A265" s="26"/>
      <c r="B265" s="27" t="s">
        <v>307</v>
      </c>
      <c r="C265" s="28"/>
      <c r="D265" s="29"/>
    </row>
    <row r="266" spans="1:4" x14ac:dyDescent="0.25">
      <c r="A266" s="34">
        <v>30070</v>
      </c>
      <c r="B266" s="35" t="s">
        <v>308</v>
      </c>
      <c r="C266" s="36" t="s">
        <v>50</v>
      </c>
      <c r="D266" s="37">
        <v>31.57</v>
      </c>
    </row>
    <row r="267" spans="1:4" x14ac:dyDescent="0.25">
      <c r="A267" s="34">
        <v>30031</v>
      </c>
      <c r="B267" s="35" t="s">
        <v>309</v>
      </c>
      <c r="C267" s="36" t="s">
        <v>50</v>
      </c>
      <c r="D267" s="37">
        <v>36.93</v>
      </c>
    </row>
    <row r="268" spans="1:4" ht="30" x14ac:dyDescent="0.25">
      <c r="A268" s="34">
        <v>40086</v>
      </c>
      <c r="B268" s="35" t="s">
        <v>310</v>
      </c>
      <c r="C268" s="36" t="s">
        <v>50</v>
      </c>
      <c r="D268" s="37">
        <v>41.49</v>
      </c>
    </row>
    <row r="269" spans="1:4" x14ac:dyDescent="0.25">
      <c r="A269" s="26"/>
      <c r="B269" s="27" t="s">
        <v>311</v>
      </c>
      <c r="C269" s="28"/>
      <c r="D269" s="29"/>
    </row>
    <row r="270" spans="1:4" x14ac:dyDescent="0.25">
      <c r="A270" s="34">
        <v>40020</v>
      </c>
      <c r="B270" s="35" t="s">
        <v>312</v>
      </c>
      <c r="C270" s="36" t="s">
        <v>313</v>
      </c>
      <c r="D270" s="37">
        <v>6.21</v>
      </c>
    </row>
    <row r="271" spans="1:4" x14ac:dyDescent="0.25">
      <c r="A271" s="34">
        <v>40080</v>
      </c>
      <c r="B271" s="35" t="s">
        <v>314</v>
      </c>
      <c r="C271" s="36" t="s">
        <v>313</v>
      </c>
      <c r="D271" s="37">
        <v>6.08</v>
      </c>
    </row>
    <row r="272" spans="1:4" x14ac:dyDescent="0.25">
      <c r="A272" s="34">
        <v>40021</v>
      </c>
      <c r="B272" s="35" t="s">
        <v>315</v>
      </c>
      <c r="C272" s="36" t="s">
        <v>313</v>
      </c>
      <c r="D272" s="37">
        <v>5.32</v>
      </c>
    </row>
    <row r="273" spans="1:4" x14ac:dyDescent="0.25">
      <c r="A273" s="34">
        <v>40081</v>
      </c>
      <c r="B273" s="35" t="s">
        <v>316</v>
      </c>
      <c r="C273" s="36" t="s">
        <v>313</v>
      </c>
      <c r="D273" s="37">
        <v>5.36</v>
      </c>
    </row>
    <row r="274" spans="1:4" x14ac:dyDescent="0.25">
      <c r="A274" s="34">
        <v>40022</v>
      </c>
      <c r="B274" s="35" t="s">
        <v>317</v>
      </c>
      <c r="C274" s="36" t="s">
        <v>313</v>
      </c>
      <c r="D274" s="37">
        <v>4.71</v>
      </c>
    </row>
    <row r="275" spans="1:4" x14ac:dyDescent="0.25">
      <c r="A275" s="34">
        <v>40082</v>
      </c>
      <c r="B275" s="35" t="s">
        <v>318</v>
      </c>
      <c r="C275" s="36" t="s">
        <v>313</v>
      </c>
      <c r="D275" s="37">
        <v>4.8499999999999996</v>
      </c>
    </row>
    <row r="276" spans="1:4" x14ac:dyDescent="0.25">
      <c r="A276" s="26"/>
      <c r="B276" s="27" t="s">
        <v>319</v>
      </c>
      <c r="C276" s="28"/>
      <c r="D276" s="29"/>
    </row>
    <row r="277" spans="1:4" ht="30" x14ac:dyDescent="0.25">
      <c r="A277" s="34">
        <v>30050</v>
      </c>
      <c r="B277" s="35" t="s">
        <v>320</v>
      </c>
      <c r="C277" s="36" t="s">
        <v>74</v>
      </c>
      <c r="D277" s="37">
        <v>1867.34</v>
      </c>
    </row>
    <row r="278" spans="1:4" ht="30" x14ac:dyDescent="0.25">
      <c r="A278" s="34">
        <v>30038</v>
      </c>
      <c r="B278" s="35" t="s">
        <v>321</v>
      </c>
      <c r="C278" s="36" t="s">
        <v>74</v>
      </c>
      <c r="D278" s="37">
        <v>1102.7</v>
      </c>
    </row>
    <row r="279" spans="1:4" ht="30" x14ac:dyDescent="0.25">
      <c r="A279" s="34">
        <v>30054</v>
      </c>
      <c r="B279" s="35" t="s">
        <v>322</v>
      </c>
      <c r="C279" s="36" t="s">
        <v>74</v>
      </c>
      <c r="D279" s="37">
        <v>491.43</v>
      </c>
    </row>
    <row r="280" spans="1:4" ht="30" x14ac:dyDescent="0.25">
      <c r="A280" s="34">
        <v>30053</v>
      </c>
      <c r="B280" s="35" t="s">
        <v>323</v>
      </c>
      <c r="C280" s="36" t="s">
        <v>74</v>
      </c>
      <c r="D280" s="37">
        <v>1180.5999999999999</v>
      </c>
    </row>
    <row r="281" spans="1:4" ht="30" x14ac:dyDescent="0.25">
      <c r="A281" s="34">
        <v>30052</v>
      </c>
      <c r="B281" s="35" t="s">
        <v>324</v>
      </c>
      <c r="C281" s="36" t="s">
        <v>74</v>
      </c>
      <c r="D281" s="37">
        <v>1205.3399999999999</v>
      </c>
    </row>
    <row r="282" spans="1:4" ht="30" x14ac:dyDescent="0.25">
      <c r="A282" s="34">
        <v>30059</v>
      </c>
      <c r="B282" s="35" t="s">
        <v>325</v>
      </c>
      <c r="C282" s="36" t="s">
        <v>74</v>
      </c>
      <c r="D282" s="37">
        <v>873.66</v>
      </c>
    </row>
    <row r="283" spans="1:4" ht="30" x14ac:dyDescent="0.25">
      <c r="A283" s="34">
        <v>30056</v>
      </c>
      <c r="B283" s="35" t="s">
        <v>326</v>
      </c>
      <c r="C283" s="36" t="s">
        <v>74</v>
      </c>
      <c r="D283" s="37">
        <v>19.5</v>
      </c>
    </row>
    <row r="284" spans="1:4" ht="30" x14ac:dyDescent="0.25">
      <c r="A284" s="34">
        <v>30057</v>
      </c>
      <c r="B284" s="35" t="s">
        <v>327</v>
      </c>
      <c r="C284" s="36" t="s">
        <v>74</v>
      </c>
      <c r="D284" s="37">
        <v>25.46</v>
      </c>
    </row>
    <row r="285" spans="1:4" ht="30" x14ac:dyDescent="0.25">
      <c r="A285" s="34">
        <v>30061</v>
      </c>
      <c r="B285" s="35" t="s">
        <v>328</v>
      </c>
      <c r="C285" s="36" t="s">
        <v>74</v>
      </c>
      <c r="D285" s="37">
        <v>33.630000000000003</v>
      </c>
    </row>
    <row r="286" spans="1:4" x14ac:dyDescent="0.25">
      <c r="A286" s="34">
        <v>20047</v>
      </c>
      <c r="B286" s="35" t="s">
        <v>329</v>
      </c>
      <c r="C286" s="36" t="s">
        <v>50</v>
      </c>
      <c r="D286" s="37">
        <v>449.42</v>
      </c>
    </row>
    <row r="287" spans="1:4" x14ac:dyDescent="0.25">
      <c r="A287" s="26"/>
      <c r="B287" s="27" t="s">
        <v>8</v>
      </c>
      <c r="C287" s="28"/>
      <c r="D287" s="29"/>
    </row>
    <row r="288" spans="1:4" x14ac:dyDescent="0.25">
      <c r="A288" s="26"/>
      <c r="B288" s="27" t="s">
        <v>307</v>
      </c>
      <c r="C288" s="28"/>
      <c r="D288" s="29"/>
    </row>
    <row r="289" spans="1:4" x14ac:dyDescent="0.25">
      <c r="A289" s="34">
        <v>40023</v>
      </c>
      <c r="B289" s="35" t="s">
        <v>330</v>
      </c>
      <c r="C289" s="36" t="s">
        <v>50</v>
      </c>
      <c r="D289" s="37">
        <v>45.76</v>
      </c>
    </row>
    <row r="290" spans="1:4" x14ac:dyDescent="0.25">
      <c r="A290" s="34">
        <v>40024</v>
      </c>
      <c r="B290" s="35" t="s">
        <v>331</v>
      </c>
      <c r="C290" s="36" t="s">
        <v>50</v>
      </c>
      <c r="D290" s="37">
        <v>46.23</v>
      </c>
    </row>
    <row r="291" spans="1:4" x14ac:dyDescent="0.25">
      <c r="A291" s="34">
        <v>40083</v>
      </c>
      <c r="B291" s="35" t="s">
        <v>332</v>
      </c>
      <c r="C291" s="36" t="s">
        <v>50</v>
      </c>
      <c r="D291" s="37">
        <v>47.54</v>
      </c>
    </row>
    <row r="292" spans="1:4" ht="30" x14ac:dyDescent="0.25">
      <c r="A292" s="34">
        <v>40085</v>
      </c>
      <c r="B292" s="35" t="s">
        <v>333</v>
      </c>
      <c r="C292" s="36" t="s">
        <v>50</v>
      </c>
      <c r="D292" s="37">
        <v>56.05</v>
      </c>
    </row>
    <row r="293" spans="1:4" x14ac:dyDescent="0.25">
      <c r="A293" s="34">
        <v>40025</v>
      </c>
      <c r="B293" s="35" t="s">
        <v>334</v>
      </c>
      <c r="C293" s="36" t="s">
        <v>50</v>
      </c>
      <c r="D293" s="37">
        <v>51.74</v>
      </c>
    </row>
    <row r="294" spans="1:4" x14ac:dyDescent="0.25">
      <c r="A294" s="34">
        <v>40084</v>
      </c>
      <c r="B294" s="35" t="s">
        <v>335</v>
      </c>
      <c r="C294" s="36" t="s">
        <v>50</v>
      </c>
      <c r="D294" s="37">
        <v>44.1</v>
      </c>
    </row>
    <row r="295" spans="1:4" x14ac:dyDescent="0.25">
      <c r="A295" s="34">
        <v>40036</v>
      </c>
      <c r="B295" s="35" t="s">
        <v>336</v>
      </c>
      <c r="C295" s="36" t="s">
        <v>50</v>
      </c>
      <c r="D295" s="37">
        <v>29.51</v>
      </c>
    </row>
    <row r="296" spans="1:4" x14ac:dyDescent="0.25">
      <c r="A296" s="34">
        <v>40041</v>
      </c>
      <c r="B296" s="35" t="s">
        <v>337</v>
      </c>
      <c r="C296" s="36" t="s">
        <v>50</v>
      </c>
      <c r="D296" s="37">
        <v>4.92</v>
      </c>
    </row>
    <row r="297" spans="1:4" x14ac:dyDescent="0.25">
      <c r="A297" s="26"/>
      <c r="B297" s="27" t="s">
        <v>311</v>
      </c>
      <c r="C297" s="28"/>
      <c r="D297" s="29"/>
    </row>
    <row r="298" spans="1:4" x14ac:dyDescent="0.25">
      <c r="A298" s="34">
        <v>40020</v>
      </c>
      <c r="B298" s="35" t="s">
        <v>312</v>
      </c>
      <c r="C298" s="36" t="s">
        <v>313</v>
      </c>
      <c r="D298" s="37">
        <v>6.21</v>
      </c>
    </row>
    <row r="299" spans="1:4" x14ac:dyDescent="0.25">
      <c r="A299" s="34">
        <v>40080</v>
      </c>
      <c r="B299" s="35" t="s">
        <v>314</v>
      </c>
      <c r="C299" s="36" t="s">
        <v>313</v>
      </c>
      <c r="D299" s="37">
        <v>6.08</v>
      </c>
    </row>
    <row r="300" spans="1:4" x14ac:dyDescent="0.25">
      <c r="A300" s="34">
        <v>40021</v>
      </c>
      <c r="B300" s="35" t="s">
        <v>315</v>
      </c>
      <c r="C300" s="36" t="s">
        <v>313</v>
      </c>
      <c r="D300" s="37">
        <v>5.32</v>
      </c>
    </row>
    <row r="301" spans="1:4" x14ac:dyDescent="0.25">
      <c r="A301" s="34">
        <v>40081</v>
      </c>
      <c r="B301" s="35" t="s">
        <v>316</v>
      </c>
      <c r="C301" s="36" t="s">
        <v>313</v>
      </c>
      <c r="D301" s="37">
        <v>5.36</v>
      </c>
    </row>
    <row r="302" spans="1:4" x14ac:dyDescent="0.25">
      <c r="A302" s="34">
        <v>40022</v>
      </c>
      <c r="B302" s="35" t="s">
        <v>317</v>
      </c>
      <c r="C302" s="36" t="s">
        <v>313</v>
      </c>
      <c r="D302" s="37">
        <v>4.71</v>
      </c>
    </row>
    <row r="303" spans="1:4" x14ac:dyDescent="0.25">
      <c r="A303" s="34">
        <v>40082</v>
      </c>
      <c r="B303" s="35" t="s">
        <v>318</v>
      </c>
      <c r="C303" s="36" t="s">
        <v>313</v>
      </c>
      <c r="D303" s="37">
        <v>4.8499999999999996</v>
      </c>
    </row>
    <row r="304" spans="1:4" x14ac:dyDescent="0.25">
      <c r="A304" s="26"/>
      <c r="B304" s="27" t="s">
        <v>155</v>
      </c>
      <c r="C304" s="28"/>
      <c r="D304" s="29"/>
    </row>
    <row r="305" spans="1:4" x14ac:dyDescent="0.25">
      <c r="A305" s="34">
        <v>40005</v>
      </c>
      <c r="B305" s="35" t="s">
        <v>338</v>
      </c>
      <c r="C305" s="36" t="s">
        <v>50</v>
      </c>
      <c r="D305" s="37">
        <v>90.32</v>
      </c>
    </row>
    <row r="306" spans="1:4" x14ac:dyDescent="0.25">
      <c r="A306" s="34">
        <v>40006</v>
      </c>
      <c r="B306" s="35" t="s">
        <v>339</v>
      </c>
      <c r="C306" s="36" t="s">
        <v>50</v>
      </c>
      <c r="D306" s="37">
        <v>99.06</v>
      </c>
    </row>
    <row r="307" spans="1:4" x14ac:dyDescent="0.25">
      <c r="A307" s="34">
        <v>40004</v>
      </c>
      <c r="B307" s="35" t="s">
        <v>340</v>
      </c>
      <c r="C307" s="36" t="s">
        <v>91</v>
      </c>
      <c r="D307" s="37">
        <v>1519.16</v>
      </c>
    </row>
    <row r="308" spans="1:4" x14ac:dyDescent="0.25">
      <c r="A308" s="34">
        <v>40043</v>
      </c>
      <c r="B308" s="35" t="s">
        <v>341</v>
      </c>
      <c r="C308" s="36" t="s">
        <v>91</v>
      </c>
      <c r="D308" s="37">
        <v>1527.87</v>
      </c>
    </row>
    <row r="309" spans="1:4" x14ac:dyDescent="0.25">
      <c r="A309" s="34">
        <v>40007</v>
      </c>
      <c r="B309" s="35" t="s">
        <v>342</v>
      </c>
      <c r="C309" s="36" t="s">
        <v>91</v>
      </c>
      <c r="D309" s="37">
        <v>1391.07</v>
      </c>
    </row>
    <row r="310" spans="1:4" x14ac:dyDescent="0.25">
      <c r="A310" s="34">
        <v>40008</v>
      </c>
      <c r="B310" s="35" t="s">
        <v>343</v>
      </c>
      <c r="C310" s="36" t="s">
        <v>91</v>
      </c>
      <c r="D310" s="37">
        <v>1402.77</v>
      </c>
    </row>
    <row r="311" spans="1:4" x14ac:dyDescent="0.25">
      <c r="A311" s="34">
        <v>40009</v>
      </c>
      <c r="B311" s="35" t="s">
        <v>344</v>
      </c>
      <c r="C311" s="36" t="s">
        <v>91</v>
      </c>
      <c r="D311" s="37">
        <v>1414.77</v>
      </c>
    </row>
    <row r="312" spans="1:4" x14ac:dyDescent="0.25">
      <c r="A312" s="34">
        <v>40042</v>
      </c>
      <c r="B312" s="35" t="s">
        <v>345</v>
      </c>
      <c r="C312" s="36" t="s">
        <v>91</v>
      </c>
      <c r="D312" s="37">
        <v>1423.48</v>
      </c>
    </row>
    <row r="313" spans="1:4" x14ac:dyDescent="0.25">
      <c r="A313" s="34">
        <v>40048</v>
      </c>
      <c r="B313" s="35" t="s">
        <v>346</v>
      </c>
      <c r="C313" s="36" t="s">
        <v>91</v>
      </c>
      <c r="D313" s="37">
        <v>1444.03</v>
      </c>
    </row>
    <row r="314" spans="1:4" ht="30" x14ac:dyDescent="0.25">
      <c r="A314" s="34">
        <v>40047</v>
      </c>
      <c r="B314" s="35" t="s">
        <v>347</v>
      </c>
      <c r="C314" s="36" t="s">
        <v>91</v>
      </c>
      <c r="D314" s="37">
        <v>1425.71</v>
      </c>
    </row>
    <row r="315" spans="1:4" ht="30" x14ac:dyDescent="0.25">
      <c r="A315" s="34">
        <v>40061</v>
      </c>
      <c r="B315" s="35" t="s">
        <v>348</v>
      </c>
      <c r="C315" s="36" t="s">
        <v>91</v>
      </c>
      <c r="D315" s="37">
        <v>1438.95</v>
      </c>
    </row>
    <row r="316" spans="1:4" ht="30" x14ac:dyDescent="0.25">
      <c r="A316" s="34">
        <v>40062</v>
      </c>
      <c r="B316" s="35" t="s">
        <v>349</v>
      </c>
      <c r="C316" s="36" t="s">
        <v>91</v>
      </c>
      <c r="D316" s="37">
        <v>1451.31</v>
      </c>
    </row>
    <row r="317" spans="1:4" ht="30" x14ac:dyDescent="0.25">
      <c r="A317" s="34">
        <v>40063</v>
      </c>
      <c r="B317" s="35" t="s">
        <v>350</v>
      </c>
      <c r="C317" s="36" t="s">
        <v>91</v>
      </c>
      <c r="D317" s="37">
        <v>1469.97</v>
      </c>
    </row>
    <row r="318" spans="1:4" ht="30" x14ac:dyDescent="0.25">
      <c r="A318" s="34">
        <v>40064</v>
      </c>
      <c r="B318" s="35" t="s">
        <v>351</v>
      </c>
      <c r="C318" s="36" t="s">
        <v>91</v>
      </c>
      <c r="D318" s="37">
        <v>1494.3</v>
      </c>
    </row>
    <row r="319" spans="1:4" ht="30" x14ac:dyDescent="0.25">
      <c r="A319" s="34">
        <v>40065</v>
      </c>
      <c r="B319" s="35" t="s">
        <v>352</v>
      </c>
      <c r="C319" s="36" t="s">
        <v>91</v>
      </c>
      <c r="D319" s="37">
        <v>1534.69</v>
      </c>
    </row>
    <row r="320" spans="1:4" ht="30" x14ac:dyDescent="0.25">
      <c r="A320" s="34">
        <v>40066</v>
      </c>
      <c r="B320" s="35" t="s">
        <v>353</v>
      </c>
      <c r="C320" s="36" t="s">
        <v>91</v>
      </c>
      <c r="D320" s="37">
        <v>1578.55</v>
      </c>
    </row>
    <row r="321" spans="1:4" x14ac:dyDescent="0.25">
      <c r="A321" s="34">
        <v>40088</v>
      </c>
      <c r="B321" s="35" t="s">
        <v>354</v>
      </c>
      <c r="C321" s="36" t="s">
        <v>91</v>
      </c>
      <c r="D321" s="37">
        <v>360.47</v>
      </c>
    </row>
    <row r="322" spans="1:4" x14ac:dyDescent="0.25">
      <c r="A322" s="34">
        <v>40089</v>
      </c>
      <c r="B322" s="35" t="s">
        <v>355</v>
      </c>
      <c r="C322" s="36" t="s">
        <v>91</v>
      </c>
      <c r="D322" s="37">
        <v>389.58</v>
      </c>
    </row>
    <row r="323" spans="1:4" x14ac:dyDescent="0.25">
      <c r="A323" s="34">
        <v>40090</v>
      </c>
      <c r="B323" s="35" t="s">
        <v>356</v>
      </c>
      <c r="C323" s="36" t="s">
        <v>91</v>
      </c>
      <c r="D323" s="37">
        <v>401.58</v>
      </c>
    </row>
    <row r="324" spans="1:4" x14ac:dyDescent="0.25">
      <c r="A324" s="34">
        <v>40091</v>
      </c>
      <c r="B324" s="35" t="s">
        <v>357</v>
      </c>
      <c r="C324" s="36" t="s">
        <v>91</v>
      </c>
      <c r="D324" s="37">
        <v>414.82</v>
      </c>
    </row>
    <row r="325" spans="1:4" x14ac:dyDescent="0.25">
      <c r="A325" s="34">
        <v>40092</v>
      </c>
      <c r="B325" s="35" t="s">
        <v>358</v>
      </c>
      <c r="C325" s="36" t="s">
        <v>91</v>
      </c>
      <c r="D325" s="37">
        <v>427.18</v>
      </c>
    </row>
    <row r="326" spans="1:4" x14ac:dyDescent="0.25">
      <c r="A326" s="34">
        <v>40093</v>
      </c>
      <c r="B326" s="35" t="s">
        <v>359</v>
      </c>
      <c r="C326" s="36" t="s">
        <v>91</v>
      </c>
      <c r="D326" s="37">
        <v>470.17</v>
      </c>
    </row>
    <row r="327" spans="1:4" x14ac:dyDescent="0.25">
      <c r="A327" s="34">
        <v>40010</v>
      </c>
      <c r="B327" s="35" t="s">
        <v>360</v>
      </c>
      <c r="C327" s="36" t="s">
        <v>91</v>
      </c>
      <c r="D327" s="37">
        <v>367.48</v>
      </c>
    </row>
    <row r="328" spans="1:4" x14ac:dyDescent="0.25">
      <c r="A328" s="34">
        <v>40011</v>
      </c>
      <c r="B328" s="35" t="s">
        <v>361</v>
      </c>
      <c r="C328" s="36" t="s">
        <v>91</v>
      </c>
      <c r="D328" s="37">
        <v>392.38</v>
      </c>
    </row>
    <row r="329" spans="1:4" x14ac:dyDescent="0.25">
      <c r="A329" s="34">
        <v>40012</v>
      </c>
      <c r="B329" s="35" t="s">
        <v>362</v>
      </c>
      <c r="C329" s="36" t="s">
        <v>91</v>
      </c>
      <c r="D329" s="37">
        <v>366.94</v>
      </c>
    </row>
    <row r="330" spans="1:4" x14ac:dyDescent="0.25">
      <c r="A330" s="34">
        <v>40013</v>
      </c>
      <c r="B330" s="35" t="s">
        <v>363</v>
      </c>
      <c r="C330" s="36" t="s">
        <v>91</v>
      </c>
      <c r="D330" s="37">
        <v>391.84</v>
      </c>
    </row>
    <row r="331" spans="1:4" x14ac:dyDescent="0.25">
      <c r="A331" s="34">
        <v>40014</v>
      </c>
      <c r="B331" s="35" t="s">
        <v>364</v>
      </c>
      <c r="C331" s="36" t="s">
        <v>91</v>
      </c>
      <c r="D331" s="37">
        <v>378.64</v>
      </c>
    </row>
    <row r="332" spans="1:4" x14ac:dyDescent="0.25">
      <c r="A332" s="34">
        <v>40016</v>
      </c>
      <c r="B332" s="35" t="s">
        <v>365</v>
      </c>
      <c r="C332" s="36" t="s">
        <v>91</v>
      </c>
      <c r="D332" s="37">
        <v>390.64</v>
      </c>
    </row>
    <row r="333" spans="1:4" ht="30" x14ac:dyDescent="0.25">
      <c r="A333" s="34">
        <v>40044</v>
      </c>
      <c r="B333" s="35" t="s">
        <v>366</v>
      </c>
      <c r="C333" s="36" t="s">
        <v>91</v>
      </c>
      <c r="D333" s="37">
        <v>828.15</v>
      </c>
    </row>
    <row r="334" spans="1:4" x14ac:dyDescent="0.25">
      <c r="A334" s="34">
        <v>40028</v>
      </c>
      <c r="B334" s="35" t="s">
        <v>367</v>
      </c>
      <c r="C334" s="36" t="s">
        <v>91</v>
      </c>
      <c r="D334" s="37">
        <v>92.72</v>
      </c>
    </row>
    <row r="335" spans="1:4" x14ac:dyDescent="0.25">
      <c r="A335" s="34">
        <v>40079</v>
      </c>
      <c r="B335" s="35" t="s">
        <v>368</v>
      </c>
      <c r="C335" s="36" t="s">
        <v>91</v>
      </c>
      <c r="D335" s="37">
        <v>55.07</v>
      </c>
    </row>
    <row r="336" spans="1:4" ht="45" x14ac:dyDescent="0.25">
      <c r="A336" s="34">
        <v>30060</v>
      </c>
      <c r="B336" s="35" t="s">
        <v>369</v>
      </c>
      <c r="C336" s="36" t="s">
        <v>91</v>
      </c>
      <c r="D336" s="37">
        <v>469.55</v>
      </c>
    </row>
    <row r="337" spans="1:4" x14ac:dyDescent="0.25">
      <c r="A337" s="26"/>
      <c r="B337" s="27" t="s">
        <v>370</v>
      </c>
      <c r="C337" s="28"/>
      <c r="D337" s="29"/>
    </row>
    <row r="338" spans="1:4" ht="30" x14ac:dyDescent="0.25">
      <c r="A338" s="34">
        <v>40046</v>
      </c>
      <c r="B338" s="35" t="s">
        <v>371</v>
      </c>
      <c r="C338" s="36" t="s">
        <v>50</v>
      </c>
      <c r="D338" s="37">
        <v>84.38</v>
      </c>
    </row>
    <row r="339" spans="1:4" ht="30" x14ac:dyDescent="0.25">
      <c r="A339" s="34">
        <v>40072</v>
      </c>
      <c r="B339" s="35" t="s">
        <v>372</v>
      </c>
      <c r="C339" s="36" t="s">
        <v>50</v>
      </c>
      <c r="D339" s="37">
        <v>88.35</v>
      </c>
    </row>
    <row r="340" spans="1:4" ht="30" x14ac:dyDescent="0.25">
      <c r="A340" s="34">
        <v>40027</v>
      </c>
      <c r="B340" s="35" t="s">
        <v>373</v>
      </c>
      <c r="C340" s="36" t="s">
        <v>50</v>
      </c>
      <c r="D340" s="37">
        <v>90.37</v>
      </c>
    </row>
    <row r="341" spans="1:4" ht="30" x14ac:dyDescent="0.25">
      <c r="A341" s="34">
        <v>40049</v>
      </c>
      <c r="B341" s="35" t="s">
        <v>374</v>
      </c>
      <c r="C341" s="36" t="s">
        <v>50</v>
      </c>
      <c r="D341" s="37">
        <v>108.08</v>
      </c>
    </row>
    <row r="342" spans="1:4" ht="30" x14ac:dyDescent="0.25">
      <c r="A342" s="34">
        <v>40075</v>
      </c>
      <c r="B342" s="35" t="s">
        <v>375</v>
      </c>
      <c r="C342" s="36" t="s">
        <v>50</v>
      </c>
      <c r="D342" s="37">
        <v>167.21</v>
      </c>
    </row>
    <row r="343" spans="1:4" ht="30" x14ac:dyDescent="0.25">
      <c r="A343" s="34">
        <v>40076</v>
      </c>
      <c r="B343" s="35" t="s">
        <v>376</v>
      </c>
      <c r="C343" s="36" t="s">
        <v>50</v>
      </c>
      <c r="D343" s="37">
        <v>170.57</v>
      </c>
    </row>
    <row r="344" spans="1:4" ht="30" x14ac:dyDescent="0.25">
      <c r="A344" s="34">
        <v>40039</v>
      </c>
      <c r="B344" s="35" t="s">
        <v>377</v>
      </c>
      <c r="C344" s="36" t="s">
        <v>50</v>
      </c>
      <c r="D344" s="37">
        <v>126.39</v>
      </c>
    </row>
    <row r="345" spans="1:4" ht="30" x14ac:dyDescent="0.25">
      <c r="A345" s="34">
        <v>40077</v>
      </c>
      <c r="B345" s="35" t="s">
        <v>378</v>
      </c>
      <c r="C345" s="36" t="s">
        <v>50</v>
      </c>
      <c r="D345" s="37">
        <v>131.65</v>
      </c>
    </row>
    <row r="346" spans="1:4" ht="30" x14ac:dyDescent="0.25">
      <c r="A346" s="34">
        <v>40038</v>
      </c>
      <c r="B346" s="35" t="s">
        <v>379</v>
      </c>
      <c r="C346" s="36" t="s">
        <v>50</v>
      </c>
      <c r="D346" s="37">
        <v>131.22999999999999</v>
      </c>
    </row>
    <row r="347" spans="1:4" ht="30" x14ac:dyDescent="0.25">
      <c r="A347" s="34">
        <v>40078</v>
      </c>
      <c r="B347" s="35" t="s">
        <v>380</v>
      </c>
      <c r="C347" s="36" t="s">
        <v>50</v>
      </c>
      <c r="D347" s="37">
        <v>110.12</v>
      </c>
    </row>
    <row r="348" spans="1:4" ht="30" x14ac:dyDescent="0.25">
      <c r="A348" s="34">
        <v>40037</v>
      </c>
      <c r="B348" s="35" t="s">
        <v>381</v>
      </c>
      <c r="C348" s="36" t="s">
        <v>50</v>
      </c>
      <c r="D348" s="37">
        <v>115.07</v>
      </c>
    </row>
    <row r="349" spans="1:4" x14ac:dyDescent="0.25">
      <c r="A349" s="34">
        <v>40034</v>
      </c>
      <c r="B349" s="35" t="s">
        <v>382</v>
      </c>
      <c r="C349" s="36" t="s">
        <v>74</v>
      </c>
      <c r="D349" s="37">
        <v>31.81</v>
      </c>
    </row>
    <row r="350" spans="1:4" x14ac:dyDescent="0.25">
      <c r="A350" s="26"/>
      <c r="B350" s="27" t="s">
        <v>383</v>
      </c>
      <c r="C350" s="28"/>
      <c r="D350" s="29"/>
    </row>
    <row r="351" spans="1:4" x14ac:dyDescent="0.25">
      <c r="A351" s="34">
        <v>40001</v>
      </c>
      <c r="B351" s="35" t="s">
        <v>384</v>
      </c>
      <c r="C351" s="36" t="s">
        <v>91</v>
      </c>
      <c r="D351" s="37">
        <v>35.75</v>
      </c>
    </row>
    <row r="352" spans="1:4" x14ac:dyDescent="0.25">
      <c r="A352" s="34">
        <v>40040</v>
      </c>
      <c r="B352" s="35" t="s">
        <v>385</v>
      </c>
      <c r="C352" s="36" t="s">
        <v>50</v>
      </c>
      <c r="D352" s="37">
        <v>31.12</v>
      </c>
    </row>
    <row r="353" spans="1:4" x14ac:dyDescent="0.25">
      <c r="A353" s="34">
        <v>40019</v>
      </c>
      <c r="B353" s="35" t="s">
        <v>386</v>
      </c>
      <c r="C353" s="36" t="s">
        <v>50</v>
      </c>
      <c r="D353" s="37">
        <v>24.7</v>
      </c>
    </row>
    <row r="354" spans="1:4" x14ac:dyDescent="0.25">
      <c r="A354" s="26"/>
      <c r="B354" s="27" t="s">
        <v>387</v>
      </c>
      <c r="C354" s="28"/>
      <c r="D354" s="29"/>
    </row>
    <row r="355" spans="1:4" ht="30" x14ac:dyDescent="0.25">
      <c r="A355" s="34">
        <v>40029</v>
      </c>
      <c r="B355" s="35" t="s">
        <v>388</v>
      </c>
      <c r="C355" s="36" t="s">
        <v>389</v>
      </c>
      <c r="D355" s="37">
        <v>13000</v>
      </c>
    </row>
    <row r="356" spans="1:4" ht="30" x14ac:dyDescent="0.25">
      <c r="A356" s="34">
        <v>40032</v>
      </c>
      <c r="B356" s="35" t="s">
        <v>390</v>
      </c>
      <c r="C356" s="36" t="s">
        <v>389</v>
      </c>
      <c r="D356" s="37">
        <v>22000</v>
      </c>
    </row>
    <row r="357" spans="1:4" ht="30" x14ac:dyDescent="0.25">
      <c r="A357" s="34">
        <v>40033</v>
      </c>
      <c r="B357" s="35" t="s">
        <v>391</v>
      </c>
      <c r="C357" s="36" t="s">
        <v>389</v>
      </c>
      <c r="D357" s="37">
        <v>15000</v>
      </c>
    </row>
    <row r="358" spans="1:4" ht="30" x14ac:dyDescent="0.25">
      <c r="A358" s="34">
        <v>40035</v>
      </c>
      <c r="B358" s="35" t="s">
        <v>392</v>
      </c>
      <c r="C358" s="36" t="s">
        <v>389</v>
      </c>
      <c r="D358" s="37">
        <v>27000</v>
      </c>
    </row>
    <row r="359" spans="1:4" ht="30" x14ac:dyDescent="0.25">
      <c r="A359" s="34">
        <v>40067</v>
      </c>
      <c r="B359" s="35" t="s">
        <v>393</v>
      </c>
      <c r="C359" s="36" t="s">
        <v>91</v>
      </c>
      <c r="D359" s="37">
        <v>1021.61</v>
      </c>
    </row>
    <row r="360" spans="1:4" ht="30" x14ac:dyDescent="0.25">
      <c r="A360" s="34">
        <v>40070</v>
      </c>
      <c r="B360" s="35" t="s">
        <v>394</v>
      </c>
      <c r="C360" s="36" t="s">
        <v>74</v>
      </c>
      <c r="D360" s="37">
        <v>410.53</v>
      </c>
    </row>
    <row r="361" spans="1:4" ht="45" x14ac:dyDescent="0.25">
      <c r="A361" s="34">
        <v>40071</v>
      </c>
      <c r="B361" s="35" t="s">
        <v>395</v>
      </c>
      <c r="C361" s="36" t="s">
        <v>74</v>
      </c>
      <c r="D361" s="37">
        <v>243.24</v>
      </c>
    </row>
    <row r="362" spans="1:4" ht="30" x14ac:dyDescent="0.25">
      <c r="A362" s="34">
        <v>40068</v>
      </c>
      <c r="B362" s="35" t="s">
        <v>396</v>
      </c>
      <c r="C362" s="36" t="s">
        <v>91</v>
      </c>
      <c r="D362" s="37">
        <v>863.38</v>
      </c>
    </row>
    <row r="363" spans="1:4" x14ac:dyDescent="0.25">
      <c r="A363" s="34">
        <v>40069</v>
      </c>
      <c r="B363" s="35" t="s">
        <v>397</v>
      </c>
      <c r="C363" s="36" t="s">
        <v>91</v>
      </c>
      <c r="D363" s="37">
        <v>280.77</v>
      </c>
    </row>
    <row r="364" spans="1:4" x14ac:dyDescent="0.25">
      <c r="A364" s="34">
        <v>40018</v>
      </c>
      <c r="B364" s="35" t="s">
        <v>398</v>
      </c>
      <c r="C364" s="36" t="s">
        <v>74</v>
      </c>
      <c r="D364" s="37">
        <v>608.97</v>
      </c>
    </row>
    <row r="365" spans="1:4" ht="30" x14ac:dyDescent="0.25">
      <c r="A365" s="34">
        <v>40031</v>
      </c>
      <c r="B365" s="35" t="s">
        <v>399</v>
      </c>
      <c r="C365" s="36" t="s">
        <v>74</v>
      </c>
      <c r="D365" s="37">
        <v>70.95</v>
      </c>
    </row>
    <row r="366" spans="1:4" x14ac:dyDescent="0.25">
      <c r="A366" s="26"/>
      <c r="B366" s="27" t="s">
        <v>400</v>
      </c>
      <c r="C366" s="28"/>
      <c r="D366" s="29"/>
    </row>
    <row r="367" spans="1:4" x14ac:dyDescent="0.25">
      <c r="A367" s="26"/>
      <c r="B367" s="27" t="s">
        <v>401</v>
      </c>
      <c r="C367" s="28"/>
      <c r="D367" s="29"/>
    </row>
    <row r="368" spans="1:4" ht="30" x14ac:dyDescent="0.25">
      <c r="A368" s="34">
        <v>50027</v>
      </c>
      <c r="B368" s="35" t="s">
        <v>402</v>
      </c>
      <c r="C368" s="36" t="s">
        <v>50</v>
      </c>
      <c r="D368" s="37">
        <v>23.98</v>
      </c>
    </row>
    <row r="369" spans="1:4" ht="30" x14ac:dyDescent="0.25">
      <c r="A369" s="34">
        <v>50010</v>
      </c>
      <c r="B369" s="35" t="s">
        <v>403</v>
      </c>
      <c r="C369" s="36" t="s">
        <v>50</v>
      </c>
      <c r="D369" s="37">
        <v>24.17</v>
      </c>
    </row>
    <row r="370" spans="1:4" ht="30" x14ac:dyDescent="0.25">
      <c r="A370" s="34">
        <v>50001</v>
      </c>
      <c r="B370" s="35" t="s">
        <v>404</v>
      </c>
      <c r="C370" s="36" t="s">
        <v>50</v>
      </c>
      <c r="D370" s="37">
        <v>49.3</v>
      </c>
    </row>
    <row r="371" spans="1:4" ht="30" x14ac:dyDescent="0.25">
      <c r="A371" s="34">
        <v>50025</v>
      </c>
      <c r="B371" s="35" t="s">
        <v>405</v>
      </c>
      <c r="C371" s="36" t="s">
        <v>50</v>
      </c>
      <c r="D371" s="37">
        <v>47.21</v>
      </c>
    </row>
    <row r="372" spans="1:4" ht="30" x14ac:dyDescent="0.25">
      <c r="A372" s="34">
        <v>50006</v>
      </c>
      <c r="B372" s="35" t="s">
        <v>406</v>
      </c>
      <c r="C372" s="36" t="s">
        <v>50</v>
      </c>
      <c r="D372" s="37">
        <v>46.26</v>
      </c>
    </row>
    <row r="373" spans="1:4" ht="30" x14ac:dyDescent="0.25">
      <c r="A373" s="30">
        <v>50023</v>
      </c>
      <c r="B373" s="31" t="s">
        <v>407</v>
      </c>
      <c r="C373" s="32" t="s">
        <v>50</v>
      </c>
      <c r="D373" s="33">
        <v>27.64</v>
      </c>
    </row>
    <row r="374" spans="1:4" ht="30" x14ac:dyDescent="0.25">
      <c r="A374" s="34">
        <v>50004</v>
      </c>
      <c r="B374" s="35" t="s">
        <v>408</v>
      </c>
      <c r="C374" s="36" t="s">
        <v>50</v>
      </c>
      <c r="D374" s="37">
        <v>27.44</v>
      </c>
    </row>
    <row r="375" spans="1:4" ht="30" x14ac:dyDescent="0.25">
      <c r="A375" s="34">
        <v>50030</v>
      </c>
      <c r="B375" s="35" t="s">
        <v>409</v>
      </c>
      <c r="C375" s="36" t="s">
        <v>50</v>
      </c>
      <c r="D375" s="37">
        <v>81.95</v>
      </c>
    </row>
    <row r="376" spans="1:4" ht="30" x14ac:dyDescent="0.25">
      <c r="A376" s="34">
        <v>50008</v>
      </c>
      <c r="B376" s="35" t="s">
        <v>410</v>
      </c>
      <c r="C376" s="36" t="s">
        <v>50</v>
      </c>
      <c r="D376" s="37">
        <v>81.95</v>
      </c>
    </row>
    <row r="377" spans="1:4" ht="30" x14ac:dyDescent="0.25">
      <c r="A377" s="34">
        <v>50026</v>
      </c>
      <c r="B377" s="35" t="s">
        <v>411</v>
      </c>
      <c r="C377" s="36" t="s">
        <v>50</v>
      </c>
      <c r="D377" s="37">
        <v>82.8</v>
      </c>
    </row>
    <row r="378" spans="1:4" ht="30" x14ac:dyDescent="0.25">
      <c r="A378" s="34">
        <v>50024</v>
      </c>
      <c r="B378" s="35" t="s">
        <v>412</v>
      </c>
      <c r="C378" s="36" t="s">
        <v>50</v>
      </c>
      <c r="D378" s="37">
        <v>49.66</v>
      </c>
    </row>
    <row r="379" spans="1:4" ht="30" x14ac:dyDescent="0.25">
      <c r="A379" s="34">
        <v>50005</v>
      </c>
      <c r="B379" s="35" t="s">
        <v>413</v>
      </c>
      <c r="C379" s="36" t="s">
        <v>50</v>
      </c>
      <c r="D379" s="37">
        <v>49.11</v>
      </c>
    </row>
    <row r="380" spans="1:4" ht="30" x14ac:dyDescent="0.25">
      <c r="A380" s="34">
        <v>50028</v>
      </c>
      <c r="B380" s="35" t="s">
        <v>414</v>
      </c>
      <c r="C380" s="36" t="s">
        <v>50</v>
      </c>
      <c r="D380" s="37">
        <v>135.44999999999999</v>
      </c>
    </row>
    <row r="381" spans="1:4" x14ac:dyDescent="0.25">
      <c r="A381" s="34">
        <v>100021</v>
      </c>
      <c r="B381" s="35" t="s">
        <v>415</v>
      </c>
      <c r="C381" s="36" t="s">
        <v>74</v>
      </c>
      <c r="D381" s="37">
        <v>22.53</v>
      </c>
    </row>
    <row r="382" spans="1:4" x14ac:dyDescent="0.25">
      <c r="A382" s="26"/>
      <c r="B382" s="27" t="s">
        <v>416</v>
      </c>
      <c r="C382" s="28"/>
      <c r="D382" s="29"/>
    </row>
    <row r="383" spans="1:4" ht="30" x14ac:dyDescent="0.25">
      <c r="A383" s="34">
        <v>50012</v>
      </c>
      <c r="B383" s="35" t="s">
        <v>417</v>
      </c>
      <c r="C383" s="36" t="s">
        <v>50</v>
      </c>
      <c r="D383" s="37">
        <v>50.16</v>
      </c>
    </row>
    <row r="384" spans="1:4" ht="30" x14ac:dyDescent="0.25">
      <c r="A384" s="34">
        <v>50013</v>
      </c>
      <c r="B384" s="35" t="s">
        <v>418</v>
      </c>
      <c r="C384" s="36" t="s">
        <v>50</v>
      </c>
      <c r="D384" s="37">
        <v>60.66</v>
      </c>
    </row>
    <row r="385" spans="1:4" ht="30" x14ac:dyDescent="0.25">
      <c r="A385" s="34">
        <v>50014</v>
      </c>
      <c r="B385" s="35" t="s">
        <v>419</v>
      </c>
      <c r="C385" s="36" t="s">
        <v>50</v>
      </c>
      <c r="D385" s="37">
        <v>79.89</v>
      </c>
    </row>
    <row r="386" spans="1:4" ht="30" x14ac:dyDescent="0.25">
      <c r="A386" s="34">
        <v>50015</v>
      </c>
      <c r="B386" s="35" t="s">
        <v>420</v>
      </c>
      <c r="C386" s="36" t="s">
        <v>50</v>
      </c>
      <c r="D386" s="37">
        <v>50.98</v>
      </c>
    </row>
    <row r="387" spans="1:4" ht="30" x14ac:dyDescent="0.25">
      <c r="A387" s="34">
        <v>50016</v>
      </c>
      <c r="B387" s="35" t="s">
        <v>421</v>
      </c>
      <c r="C387" s="36" t="s">
        <v>50</v>
      </c>
      <c r="D387" s="37">
        <v>47.12</v>
      </c>
    </row>
    <row r="388" spans="1:4" ht="30" x14ac:dyDescent="0.25">
      <c r="A388" s="34">
        <v>50017</v>
      </c>
      <c r="B388" s="35" t="s">
        <v>422</v>
      </c>
      <c r="C388" s="36" t="s">
        <v>50</v>
      </c>
      <c r="D388" s="37">
        <v>424.14</v>
      </c>
    </row>
    <row r="389" spans="1:4" ht="30" x14ac:dyDescent="0.25">
      <c r="A389" s="34">
        <v>50022</v>
      </c>
      <c r="B389" s="35" t="s">
        <v>423</v>
      </c>
      <c r="C389" s="36" t="s">
        <v>50</v>
      </c>
      <c r="D389" s="37">
        <v>122.6</v>
      </c>
    </row>
    <row r="390" spans="1:4" x14ac:dyDescent="0.25">
      <c r="A390" s="26"/>
      <c r="B390" s="27" t="s">
        <v>424</v>
      </c>
      <c r="C390" s="28"/>
      <c r="D390" s="29"/>
    </row>
    <row r="391" spans="1:4" ht="30" x14ac:dyDescent="0.25">
      <c r="A391" s="34">
        <v>50021</v>
      </c>
      <c r="B391" s="35" t="s">
        <v>425</v>
      </c>
      <c r="C391" s="36" t="s">
        <v>91</v>
      </c>
      <c r="D391" s="37">
        <v>268.25</v>
      </c>
    </row>
    <row r="392" spans="1:4" x14ac:dyDescent="0.25">
      <c r="A392" s="26"/>
      <c r="B392" s="27" t="s">
        <v>426</v>
      </c>
      <c r="C392" s="28"/>
      <c r="D392" s="29"/>
    </row>
    <row r="393" spans="1:4" ht="30" x14ac:dyDescent="0.25">
      <c r="A393" s="34">
        <v>50033</v>
      </c>
      <c r="B393" s="35" t="s">
        <v>427</v>
      </c>
      <c r="C393" s="36" t="s">
        <v>50</v>
      </c>
      <c r="D393" s="37">
        <v>30.74</v>
      </c>
    </row>
    <row r="394" spans="1:4" ht="30" x14ac:dyDescent="0.25">
      <c r="A394" s="34">
        <v>50019</v>
      </c>
      <c r="B394" s="35" t="s">
        <v>428</v>
      </c>
      <c r="C394" s="36" t="s">
        <v>50</v>
      </c>
      <c r="D394" s="37">
        <v>36.799999999999997</v>
      </c>
    </row>
    <row r="395" spans="1:4" ht="30" x14ac:dyDescent="0.25">
      <c r="A395" s="34">
        <v>50034</v>
      </c>
      <c r="B395" s="35" t="s">
        <v>429</v>
      </c>
      <c r="C395" s="36" t="s">
        <v>50</v>
      </c>
      <c r="D395" s="37">
        <v>46.96</v>
      </c>
    </row>
    <row r="396" spans="1:4" x14ac:dyDescent="0.25">
      <c r="A396" s="26"/>
      <c r="B396" s="27" t="s">
        <v>430</v>
      </c>
      <c r="C396" s="28"/>
      <c r="D396" s="29"/>
    </row>
    <row r="397" spans="1:4" ht="30" x14ac:dyDescent="0.25">
      <c r="A397" s="34">
        <v>50029</v>
      </c>
      <c r="B397" s="35" t="s">
        <v>431</v>
      </c>
      <c r="C397" s="36" t="s">
        <v>50</v>
      </c>
      <c r="D397" s="37">
        <v>289.61</v>
      </c>
    </row>
    <row r="398" spans="1:4" x14ac:dyDescent="0.25">
      <c r="A398" s="26"/>
      <c r="B398" s="27" t="s">
        <v>432</v>
      </c>
      <c r="C398" s="28"/>
      <c r="D398" s="29"/>
    </row>
    <row r="399" spans="1:4" ht="30" x14ac:dyDescent="0.25">
      <c r="A399" s="34">
        <v>90021</v>
      </c>
      <c r="B399" s="35" t="s">
        <v>433</v>
      </c>
      <c r="C399" s="36" t="s">
        <v>50</v>
      </c>
      <c r="D399" s="37">
        <v>72</v>
      </c>
    </row>
    <row r="400" spans="1:4" ht="30" x14ac:dyDescent="0.25">
      <c r="A400" s="34">
        <v>90131</v>
      </c>
      <c r="B400" s="35" t="s">
        <v>434</v>
      </c>
      <c r="C400" s="36" t="s">
        <v>50</v>
      </c>
      <c r="D400" s="37">
        <v>197</v>
      </c>
    </row>
    <row r="401" spans="1:4" ht="30" x14ac:dyDescent="0.25">
      <c r="A401" s="34">
        <v>100022</v>
      </c>
      <c r="B401" s="35" t="s">
        <v>435</v>
      </c>
      <c r="C401" s="36" t="s">
        <v>50</v>
      </c>
      <c r="D401" s="37">
        <v>268.91000000000003</v>
      </c>
    </row>
    <row r="402" spans="1:4" ht="30" x14ac:dyDescent="0.25">
      <c r="A402" s="34">
        <v>100023</v>
      </c>
      <c r="B402" s="35" t="s">
        <v>436</v>
      </c>
      <c r="C402" s="36" t="s">
        <v>50</v>
      </c>
      <c r="D402" s="37">
        <v>340.04</v>
      </c>
    </row>
    <row r="403" spans="1:4" ht="30" x14ac:dyDescent="0.25">
      <c r="A403" s="34">
        <v>90132</v>
      </c>
      <c r="B403" s="35" t="s">
        <v>437</v>
      </c>
      <c r="C403" s="36" t="s">
        <v>50</v>
      </c>
      <c r="D403" s="37">
        <v>75.75</v>
      </c>
    </row>
    <row r="404" spans="1:4" ht="30" x14ac:dyDescent="0.25">
      <c r="A404" s="34">
        <v>90014</v>
      </c>
      <c r="B404" s="35" t="s">
        <v>438</v>
      </c>
      <c r="C404" s="36" t="s">
        <v>50</v>
      </c>
      <c r="D404" s="37">
        <v>332.6</v>
      </c>
    </row>
    <row r="405" spans="1:4" ht="30" x14ac:dyDescent="0.25">
      <c r="A405" s="34">
        <v>90133</v>
      </c>
      <c r="B405" s="35" t="s">
        <v>439</v>
      </c>
      <c r="C405" s="36" t="s">
        <v>50</v>
      </c>
      <c r="D405" s="37">
        <v>108.38</v>
      </c>
    </row>
    <row r="406" spans="1:4" ht="30" x14ac:dyDescent="0.25">
      <c r="A406" s="34">
        <v>90022</v>
      </c>
      <c r="B406" s="35" t="s">
        <v>440</v>
      </c>
      <c r="C406" s="36" t="s">
        <v>50</v>
      </c>
      <c r="D406" s="37">
        <v>8.36</v>
      </c>
    </row>
    <row r="407" spans="1:4" x14ac:dyDescent="0.25">
      <c r="A407" s="26"/>
      <c r="B407" s="27" t="s">
        <v>441</v>
      </c>
      <c r="C407" s="28"/>
      <c r="D407" s="29"/>
    </row>
    <row r="408" spans="1:4" x14ac:dyDescent="0.25">
      <c r="A408" s="34">
        <v>50031</v>
      </c>
      <c r="B408" s="35" t="s">
        <v>442</v>
      </c>
      <c r="C408" s="36" t="s">
        <v>50</v>
      </c>
      <c r="D408" s="37">
        <v>69</v>
      </c>
    </row>
    <row r="409" spans="1:4" x14ac:dyDescent="0.25">
      <c r="A409" s="34">
        <v>50032</v>
      </c>
      <c r="B409" s="35" t="s">
        <v>443</v>
      </c>
      <c r="C409" s="36" t="s">
        <v>50</v>
      </c>
      <c r="D409" s="37">
        <v>54</v>
      </c>
    </row>
    <row r="410" spans="1:4" x14ac:dyDescent="0.25">
      <c r="A410" s="34">
        <v>50020</v>
      </c>
      <c r="B410" s="35" t="s">
        <v>444</v>
      </c>
      <c r="C410" s="36" t="s">
        <v>50</v>
      </c>
      <c r="D410" s="37">
        <v>146.29</v>
      </c>
    </row>
    <row r="411" spans="1:4" x14ac:dyDescent="0.25">
      <c r="A411" s="26"/>
      <c r="B411" s="27" t="s">
        <v>445</v>
      </c>
      <c r="C411" s="28"/>
      <c r="D411" s="29"/>
    </row>
    <row r="412" spans="1:4" x14ac:dyDescent="0.25">
      <c r="A412" s="34">
        <v>40045</v>
      </c>
      <c r="B412" s="35" t="s">
        <v>446</v>
      </c>
      <c r="C412" s="36" t="s">
        <v>74</v>
      </c>
      <c r="D412" s="37">
        <v>19.22</v>
      </c>
    </row>
    <row r="413" spans="1:4" x14ac:dyDescent="0.25">
      <c r="A413" s="34">
        <v>40087</v>
      </c>
      <c r="B413" s="35" t="s">
        <v>447</v>
      </c>
      <c r="C413" s="36" t="s">
        <v>74</v>
      </c>
      <c r="D413" s="37">
        <v>19.22</v>
      </c>
    </row>
    <row r="414" spans="1:4" x14ac:dyDescent="0.25">
      <c r="A414" s="26"/>
      <c r="B414" s="27" t="s">
        <v>11</v>
      </c>
      <c r="C414" s="28"/>
      <c r="D414" s="29"/>
    </row>
    <row r="415" spans="1:4" x14ac:dyDescent="0.25">
      <c r="A415" s="26"/>
      <c r="B415" s="27" t="s">
        <v>448</v>
      </c>
      <c r="C415" s="28"/>
      <c r="D415" s="29"/>
    </row>
    <row r="416" spans="1:4" ht="30" x14ac:dyDescent="0.25">
      <c r="A416" s="34">
        <v>80036</v>
      </c>
      <c r="B416" s="35" t="s">
        <v>449</v>
      </c>
      <c r="C416" s="36" t="s">
        <v>50</v>
      </c>
      <c r="D416" s="37">
        <v>59.62</v>
      </c>
    </row>
    <row r="417" spans="1:4" ht="30" x14ac:dyDescent="0.25">
      <c r="A417" s="30">
        <v>80034</v>
      </c>
      <c r="B417" s="31" t="s">
        <v>450</v>
      </c>
      <c r="C417" s="32" t="s">
        <v>50</v>
      </c>
      <c r="D417" s="33">
        <v>48.31</v>
      </c>
    </row>
    <row r="418" spans="1:4" ht="30" x14ac:dyDescent="0.25">
      <c r="A418" s="34">
        <v>80074</v>
      </c>
      <c r="B418" s="35" t="s">
        <v>451</v>
      </c>
      <c r="C418" s="36" t="s">
        <v>50</v>
      </c>
      <c r="D418" s="37">
        <v>32.630000000000003</v>
      </c>
    </row>
    <row r="419" spans="1:4" ht="30" x14ac:dyDescent="0.25">
      <c r="A419" s="34">
        <v>80087</v>
      </c>
      <c r="B419" s="35" t="s">
        <v>452</v>
      </c>
      <c r="C419" s="36" t="s">
        <v>50</v>
      </c>
      <c r="D419" s="37">
        <v>37.130000000000003</v>
      </c>
    </row>
    <row r="420" spans="1:4" ht="30" x14ac:dyDescent="0.25">
      <c r="A420" s="34">
        <v>80035</v>
      </c>
      <c r="B420" s="35" t="s">
        <v>453</v>
      </c>
      <c r="C420" s="36" t="s">
        <v>50</v>
      </c>
      <c r="D420" s="37">
        <v>26.58</v>
      </c>
    </row>
    <row r="421" spans="1:4" ht="30" x14ac:dyDescent="0.25">
      <c r="A421" s="30">
        <v>80038</v>
      </c>
      <c r="B421" s="31" t="s">
        <v>454</v>
      </c>
      <c r="C421" s="32" t="s">
        <v>50</v>
      </c>
      <c r="D421" s="33">
        <v>18.93</v>
      </c>
    </row>
    <row r="422" spans="1:4" ht="30" x14ac:dyDescent="0.25">
      <c r="A422" s="34">
        <v>80039</v>
      </c>
      <c r="B422" s="35" t="s">
        <v>455</v>
      </c>
      <c r="C422" s="36" t="s">
        <v>50</v>
      </c>
      <c r="D422" s="37">
        <v>13.88</v>
      </c>
    </row>
    <row r="423" spans="1:4" ht="30" x14ac:dyDescent="0.25">
      <c r="A423" s="34">
        <v>80071</v>
      </c>
      <c r="B423" s="35" t="s">
        <v>456</v>
      </c>
      <c r="C423" s="36" t="s">
        <v>50</v>
      </c>
      <c r="D423" s="37">
        <v>37.130000000000003</v>
      </c>
    </row>
    <row r="424" spans="1:4" x14ac:dyDescent="0.25">
      <c r="A424" s="34">
        <v>80088</v>
      </c>
      <c r="B424" s="35" t="s">
        <v>457</v>
      </c>
      <c r="C424" s="36" t="s">
        <v>50</v>
      </c>
      <c r="D424" s="37">
        <v>91.71</v>
      </c>
    </row>
    <row r="425" spans="1:4" x14ac:dyDescent="0.25">
      <c r="A425" s="34">
        <v>80089</v>
      </c>
      <c r="B425" s="35" t="s">
        <v>458</v>
      </c>
      <c r="C425" s="36" t="s">
        <v>50</v>
      </c>
      <c r="D425" s="37">
        <v>96.37</v>
      </c>
    </row>
    <row r="426" spans="1:4" x14ac:dyDescent="0.25">
      <c r="A426" s="34">
        <v>80090</v>
      </c>
      <c r="B426" s="35" t="s">
        <v>459</v>
      </c>
      <c r="C426" s="36" t="s">
        <v>50</v>
      </c>
      <c r="D426" s="37">
        <v>100.61</v>
      </c>
    </row>
    <row r="427" spans="1:4" x14ac:dyDescent="0.25">
      <c r="A427" s="34">
        <v>80091</v>
      </c>
      <c r="B427" s="35" t="s">
        <v>460</v>
      </c>
      <c r="C427" s="36" t="s">
        <v>50</v>
      </c>
      <c r="D427" s="37">
        <v>84.1</v>
      </c>
    </row>
    <row r="428" spans="1:4" x14ac:dyDescent="0.25">
      <c r="A428" s="34">
        <v>80092</v>
      </c>
      <c r="B428" s="35" t="s">
        <v>461</v>
      </c>
      <c r="C428" s="36" t="s">
        <v>50</v>
      </c>
      <c r="D428" s="37">
        <v>85.68</v>
      </c>
    </row>
    <row r="429" spans="1:4" x14ac:dyDescent="0.25">
      <c r="A429" s="34">
        <v>80093</v>
      </c>
      <c r="B429" s="35" t="s">
        <v>462</v>
      </c>
      <c r="C429" s="36" t="s">
        <v>50</v>
      </c>
      <c r="D429" s="37">
        <v>93.63</v>
      </c>
    </row>
    <row r="430" spans="1:4" x14ac:dyDescent="0.25">
      <c r="A430" s="34">
        <v>80094</v>
      </c>
      <c r="B430" s="35" t="s">
        <v>463</v>
      </c>
      <c r="C430" s="36" t="s">
        <v>50</v>
      </c>
      <c r="D430" s="37">
        <v>135.41999999999999</v>
      </c>
    </row>
    <row r="431" spans="1:4" x14ac:dyDescent="0.25">
      <c r="A431" s="34">
        <v>80095</v>
      </c>
      <c r="B431" s="35" t="s">
        <v>464</v>
      </c>
      <c r="C431" s="36" t="s">
        <v>50</v>
      </c>
      <c r="D431" s="37">
        <v>161.41999999999999</v>
      </c>
    </row>
    <row r="432" spans="1:4" x14ac:dyDescent="0.25">
      <c r="A432" s="34">
        <v>80096</v>
      </c>
      <c r="B432" s="35" t="s">
        <v>465</v>
      </c>
      <c r="C432" s="36" t="s">
        <v>50</v>
      </c>
      <c r="D432" s="37">
        <v>185.42</v>
      </c>
    </row>
    <row r="433" spans="1:4" x14ac:dyDescent="0.25">
      <c r="A433" s="34">
        <v>80059</v>
      </c>
      <c r="B433" s="35" t="s">
        <v>466</v>
      </c>
      <c r="C433" s="36" t="s">
        <v>53</v>
      </c>
      <c r="D433" s="37">
        <v>2126.3200000000002</v>
      </c>
    </row>
    <row r="434" spans="1:4" x14ac:dyDescent="0.25">
      <c r="A434" s="34">
        <v>80061</v>
      </c>
      <c r="B434" s="35" t="s">
        <v>467</v>
      </c>
      <c r="C434" s="36" t="s">
        <v>53</v>
      </c>
      <c r="D434" s="37">
        <v>1315.99</v>
      </c>
    </row>
    <row r="435" spans="1:4" x14ac:dyDescent="0.25">
      <c r="A435" s="34">
        <v>80060</v>
      </c>
      <c r="B435" s="35" t="s">
        <v>468</v>
      </c>
      <c r="C435" s="36" t="s">
        <v>53</v>
      </c>
      <c r="D435" s="37">
        <v>869.73</v>
      </c>
    </row>
    <row r="436" spans="1:4" x14ac:dyDescent="0.25">
      <c r="A436" s="34">
        <v>80049</v>
      </c>
      <c r="B436" s="35" t="s">
        <v>469</v>
      </c>
      <c r="C436" s="36" t="s">
        <v>53</v>
      </c>
      <c r="D436" s="37">
        <v>144.78</v>
      </c>
    </row>
    <row r="437" spans="1:4" x14ac:dyDescent="0.25">
      <c r="A437" s="26"/>
      <c r="B437" s="27" t="s">
        <v>470</v>
      </c>
      <c r="C437" s="28"/>
      <c r="D437" s="29"/>
    </row>
    <row r="438" spans="1:4" x14ac:dyDescent="0.25">
      <c r="A438" s="34">
        <v>80012</v>
      </c>
      <c r="B438" s="35" t="s">
        <v>471</v>
      </c>
      <c r="C438" s="36" t="s">
        <v>50</v>
      </c>
      <c r="D438" s="37">
        <v>33.729999999999997</v>
      </c>
    </row>
    <row r="439" spans="1:4" x14ac:dyDescent="0.25">
      <c r="A439" s="34">
        <v>80011</v>
      </c>
      <c r="B439" s="35" t="s">
        <v>472</v>
      </c>
      <c r="C439" s="36" t="s">
        <v>50</v>
      </c>
      <c r="D439" s="37">
        <v>35.86</v>
      </c>
    </row>
    <row r="440" spans="1:4" x14ac:dyDescent="0.25">
      <c r="A440" s="34">
        <v>80013</v>
      </c>
      <c r="B440" s="35" t="s">
        <v>473</v>
      </c>
      <c r="C440" s="36" t="s">
        <v>50</v>
      </c>
      <c r="D440" s="37">
        <v>45.97</v>
      </c>
    </row>
    <row r="441" spans="1:4" x14ac:dyDescent="0.25">
      <c r="A441" s="30">
        <v>80014</v>
      </c>
      <c r="B441" s="31" t="s">
        <v>474</v>
      </c>
      <c r="C441" s="32" t="s">
        <v>50</v>
      </c>
      <c r="D441" s="33">
        <v>26.27</v>
      </c>
    </row>
    <row r="442" spans="1:4" x14ac:dyDescent="0.25">
      <c r="A442" s="34">
        <v>80067</v>
      </c>
      <c r="B442" s="35" t="s">
        <v>475</v>
      </c>
      <c r="C442" s="36" t="s">
        <v>50</v>
      </c>
      <c r="D442" s="37">
        <v>36.5</v>
      </c>
    </row>
    <row r="443" spans="1:4" x14ac:dyDescent="0.25">
      <c r="A443" s="34">
        <v>80015</v>
      </c>
      <c r="B443" s="35" t="s">
        <v>476</v>
      </c>
      <c r="C443" s="36" t="s">
        <v>50</v>
      </c>
      <c r="D443" s="37">
        <v>21.98</v>
      </c>
    </row>
    <row r="444" spans="1:4" x14ac:dyDescent="0.25">
      <c r="A444" s="30">
        <v>80016</v>
      </c>
      <c r="B444" s="31" t="s">
        <v>477</v>
      </c>
      <c r="C444" s="32" t="s">
        <v>50</v>
      </c>
      <c r="D444" s="33">
        <v>13.02</v>
      </c>
    </row>
    <row r="445" spans="1:4" ht="30" x14ac:dyDescent="0.25">
      <c r="A445" s="34">
        <v>80018</v>
      </c>
      <c r="B445" s="35" t="s">
        <v>478</v>
      </c>
      <c r="C445" s="36" t="s">
        <v>50</v>
      </c>
      <c r="D445" s="37">
        <v>23.86</v>
      </c>
    </row>
    <row r="446" spans="1:4" x14ac:dyDescent="0.25">
      <c r="A446" s="34">
        <v>80017</v>
      </c>
      <c r="B446" s="35" t="s">
        <v>479</v>
      </c>
      <c r="C446" s="36" t="s">
        <v>50</v>
      </c>
      <c r="D446" s="37">
        <v>7.71</v>
      </c>
    </row>
    <row r="447" spans="1:4" ht="30" x14ac:dyDescent="0.25">
      <c r="A447" s="34">
        <v>80019</v>
      </c>
      <c r="B447" s="35" t="s">
        <v>480</v>
      </c>
      <c r="C447" s="36" t="s">
        <v>50</v>
      </c>
      <c r="D447" s="37">
        <v>100.11</v>
      </c>
    </row>
    <row r="448" spans="1:4" ht="30" x14ac:dyDescent="0.25">
      <c r="A448" s="34">
        <v>80020</v>
      </c>
      <c r="B448" s="35" t="s">
        <v>481</v>
      </c>
      <c r="C448" s="36" t="s">
        <v>50</v>
      </c>
      <c r="D448" s="37">
        <v>86.77</v>
      </c>
    </row>
    <row r="449" spans="1:4" ht="30" x14ac:dyDescent="0.25">
      <c r="A449" s="34">
        <v>80021</v>
      </c>
      <c r="B449" s="35" t="s">
        <v>482</v>
      </c>
      <c r="C449" s="36" t="s">
        <v>50</v>
      </c>
      <c r="D449" s="37">
        <v>61.2</v>
      </c>
    </row>
    <row r="450" spans="1:4" ht="30" x14ac:dyDescent="0.25">
      <c r="A450" s="34">
        <v>80022</v>
      </c>
      <c r="B450" s="35" t="s">
        <v>483</v>
      </c>
      <c r="C450" s="36" t="s">
        <v>50</v>
      </c>
      <c r="D450" s="37">
        <v>75.94</v>
      </c>
    </row>
    <row r="451" spans="1:4" ht="30" x14ac:dyDescent="0.25">
      <c r="A451" s="34">
        <v>80072</v>
      </c>
      <c r="B451" s="35" t="s">
        <v>484</v>
      </c>
      <c r="C451" s="36" t="s">
        <v>50</v>
      </c>
      <c r="D451" s="37">
        <v>27.53</v>
      </c>
    </row>
    <row r="452" spans="1:4" x14ac:dyDescent="0.25">
      <c r="A452" s="34">
        <v>80076</v>
      </c>
      <c r="B452" s="35" t="s">
        <v>485</v>
      </c>
      <c r="C452" s="36" t="s">
        <v>50</v>
      </c>
      <c r="D452" s="37">
        <v>315.43</v>
      </c>
    </row>
    <row r="453" spans="1:4" x14ac:dyDescent="0.25">
      <c r="A453" s="34">
        <v>80077</v>
      </c>
      <c r="B453" s="35" t="s">
        <v>486</v>
      </c>
      <c r="C453" s="36" t="s">
        <v>50</v>
      </c>
      <c r="D453" s="37">
        <v>80.28</v>
      </c>
    </row>
    <row r="454" spans="1:4" x14ac:dyDescent="0.25">
      <c r="A454" s="34">
        <v>80078</v>
      </c>
      <c r="B454" s="35" t="s">
        <v>487</v>
      </c>
      <c r="C454" s="36" t="s">
        <v>50</v>
      </c>
      <c r="D454" s="37">
        <v>71.91</v>
      </c>
    </row>
    <row r="455" spans="1:4" ht="30" x14ac:dyDescent="0.25">
      <c r="A455" s="34">
        <v>80075</v>
      </c>
      <c r="B455" s="35" t="s">
        <v>488</v>
      </c>
      <c r="C455" s="36" t="s">
        <v>50</v>
      </c>
      <c r="D455" s="37">
        <v>28.68</v>
      </c>
    </row>
    <row r="456" spans="1:4" x14ac:dyDescent="0.25">
      <c r="A456" s="34">
        <v>80056</v>
      </c>
      <c r="B456" s="35" t="s">
        <v>489</v>
      </c>
      <c r="C456" s="36" t="s">
        <v>53</v>
      </c>
      <c r="D456" s="37">
        <v>1.21</v>
      </c>
    </row>
    <row r="457" spans="1:4" x14ac:dyDescent="0.25">
      <c r="A457" s="34">
        <v>80057</v>
      </c>
      <c r="B457" s="35" t="s">
        <v>490</v>
      </c>
      <c r="C457" s="36" t="s">
        <v>53</v>
      </c>
      <c r="D457" s="37">
        <v>1.08</v>
      </c>
    </row>
    <row r="458" spans="1:4" x14ac:dyDescent="0.25">
      <c r="A458" s="34">
        <v>80058</v>
      </c>
      <c r="B458" s="35" t="s">
        <v>491</v>
      </c>
      <c r="C458" s="36" t="s">
        <v>53</v>
      </c>
      <c r="D458" s="37">
        <v>20.22</v>
      </c>
    </row>
    <row r="459" spans="1:4" x14ac:dyDescent="0.25">
      <c r="A459" s="26"/>
      <c r="B459" s="27" t="s">
        <v>492</v>
      </c>
      <c r="C459" s="28"/>
      <c r="D459" s="29"/>
    </row>
    <row r="460" spans="1:4" ht="30" x14ac:dyDescent="0.25">
      <c r="A460" s="34">
        <v>80024</v>
      </c>
      <c r="B460" s="35" t="s">
        <v>493</v>
      </c>
      <c r="C460" s="36" t="s">
        <v>74</v>
      </c>
      <c r="D460" s="37">
        <v>38.46</v>
      </c>
    </row>
    <row r="461" spans="1:4" ht="30" x14ac:dyDescent="0.25">
      <c r="A461" s="34">
        <v>80025</v>
      </c>
      <c r="B461" s="35" t="s">
        <v>494</v>
      </c>
      <c r="C461" s="36" t="s">
        <v>74</v>
      </c>
      <c r="D461" s="37">
        <v>58.29</v>
      </c>
    </row>
    <row r="462" spans="1:4" ht="30" x14ac:dyDescent="0.25">
      <c r="A462" s="34">
        <v>80026</v>
      </c>
      <c r="B462" s="35" t="s">
        <v>495</v>
      </c>
      <c r="C462" s="36" t="s">
        <v>74</v>
      </c>
      <c r="D462" s="37">
        <v>72.92</v>
      </c>
    </row>
    <row r="463" spans="1:4" x14ac:dyDescent="0.25">
      <c r="A463" s="34">
        <v>80027</v>
      </c>
      <c r="B463" s="35" t="s">
        <v>496</v>
      </c>
      <c r="C463" s="36" t="s">
        <v>74</v>
      </c>
      <c r="D463" s="37">
        <v>43.33</v>
      </c>
    </row>
    <row r="464" spans="1:4" x14ac:dyDescent="0.25">
      <c r="A464" s="34">
        <v>80073</v>
      </c>
      <c r="B464" s="35" t="s">
        <v>497</v>
      </c>
      <c r="C464" s="36" t="s">
        <v>74</v>
      </c>
      <c r="D464" s="37">
        <v>24.29</v>
      </c>
    </row>
    <row r="465" spans="1:4" x14ac:dyDescent="0.25">
      <c r="A465" s="26"/>
      <c r="B465" s="27" t="s">
        <v>498</v>
      </c>
      <c r="C465" s="28"/>
      <c r="D465" s="29"/>
    </row>
    <row r="466" spans="1:4" ht="30" x14ac:dyDescent="0.25">
      <c r="A466" s="34">
        <v>80008</v>
      </c>
      <c r="B466" s="35" t="s">
        <v>499</v>
      </c>
      <c r="C466" s="36" t="s">
        <v>74</v>
      </c>
      <c r="D466" s="37">
        <v>64.150000000000006</v>
      </c>
    </row>
    <row r="467" spans="1:4" x14ac:dyDescent="0.25">
      <c r="A467" s="34">
        <v>80004</v>
      </c>
      <c r="B467" s="35" t="s">
        <v>500</v>
      </c>
      <c r="C467" s="36" t="s">
        <v>74</v>
      </c>
      <c r="D467" s="37">
        <v>45.83</v>
      </c>
    </row>
    <row r="468" spans="1:4" x14ac:dyDescent="0.25">
      <c r="A468" s="30">
        <v>80005</v>
      </c>
      <c r="B468" s="31" t="s">
        <v>501</v>
      </c>
      <c r="C468" s="32" t="s">
        <v>74</v>
      </c>
      <c r="D468" s="33">
        <v>73.430000000000007</v>
      </c>
    </row>
    <row r="469" spans="1:4" ht="30" x14ac:dyDescent="0.25">
      <c r="A469" s="34">
        <v>60269</v>
      </c>
      <c r="B469" s="35" t="s">
        <v>502</v>
      </c>
      <c r="C469" s="36" t="s">
        <v>74</v>
      </c>
      <c r="D469" s="37">
        <v>59.55</v>
      </c>
    </row>
    <row r="470" spans="1:4" ht="30" x14ac:dyDescent="0.25">
      <c r="A470" s="34">
        <v>60456</v>
      </c>
      <c r="B470" s="35" t="s">
        <v>503</v>
      </c>
      <c r="C470" s="36" t="s">
        <v>74</v>
      </c>
      <c r="D470" s="37">
        <v>28.88</v>
      </c>
    </row>
    <row r="471" spans="1:4" x14ac:dyDescent="0.25">
      <c r="A471" s="34">
        <v>80054</v>
      </c>
      <c r="B471" s="35" t="s">
        <v>504</v>
      </c>
      <c r="C471" s="36" t="s">
        <v>74</v>
      </c>
      <c r="D471" s="37">
        <v>29</v>
      </c>
    </row>
    <row r="472" spans="1:4" ht="30" x14ac:dyDescent="0.25">
      <c r="A472" s="34">
        <v>80086</v>
      </c>
      <c r="B472" s="35" t="s">
        <v>505</v>
      </c>
      <c r="C472" s="36" t="s">
        <v>74</v>
      </c>
      <c r="D472" s="37">
        <v>37.54</v>
      </c>
    </row>
    <row r="473" spans="1:4" x14ac:dyDescent="0.25">
      <c r="A473" s="30">
        <v>80030</v>
      </c>
      <c r="B473" s="31" t="s">
        <v>506</v>
      </c>
      <c r="C473" s="32" t="s">
        <v>74</v>
      </c>
      <c r="D473" s="33">
        <v>9.4600000000000009</v>
      </c>
    </row>
    <row r="474" spans="1:4" ht="30" x14ac:dyDescent="0.25">
      <c r="A474" s="30">
        <v>80031</v>
      </c>
      <c r="B474" s="31" t="s">
        <v>507</v>
      </c>
      <c r="C474" s="32" t="s">
        <v>74</v>
      </c>
      <c r="D474" s="33">
        <v>5.05</v>
      </c>
    </row>
    <row r="475" spans="1:4" ht="30" x14ac:dyDescent="0.25">
      <c r="A475" s="34">
        <v>70043</v>
      </c>
      <c r="B475" s="35" t="s">
        <v>508</v>
      </c>
      <c r="C475" s="36" t="s">
        <v>74</v>
      </c>
      <c r="D475" s="37">
        <v>58.81</v>
      </c>
    </row>
    <row r="476" spans="1:4" x14ac:dyDescent="0.25">
      <c r="A476" s="26"/>
      <c r="B476" s="27" t="s">
        <v>509</v>
      </c>
      <c r="C476" s="28"/>
      <c r="D476" s="29"/>
    </row>
    <row r="477" spans="1:4" x14ac:dyDescent="0.25">
      <c r="A477" s="34">
        <v>80042</v>
      </c>
      <c r="B477" s="35" t="s">
        <v>510</v>
      </c>
      <c r="C477" s="36" t="s">
        <v>74</v>
      </c>
      <c r="D477" s="37">
        <v>11.02</v>
      </c>
    </row>
    <row r="478" spans="1:4" x14ac:dyDescent="0.25">
      <c r="A478" s="34">
        <v>80002</v>
      </c>
      <c r="B478" s="35" t="s">
        <v>511</v>
      </c>
      <c r="C478" s="36" t="s">
        <v>74</v>
      </c>
      <c r="D478" s="37">
        <v>4.41</v>
      </c>
    </row>
    <row r="479" spans="1:4" x14ac:dyDescent="0.25">
      <c r="A479" s="34">
        <v>80003</v>
      </c>
      <c r="B479" s="35" t="s">
        <v>512</v>
      </c>
      <c r="C479" s="36" t="s">
        <v>74</v>
      </c>
      <c r="D479" s="37">
        <v>4.62</v>
      </c>
    </row>
    <row r="480" spans="1:4" x14ac:dyDescent="0.25">
      <c r="A480" s="34">
        <v>80041</v>
      </c>
      <c r="B480" s="35" t="s">
        <v>513</v>
      </c>
      <c r="C480" s="36" t="s">
        <v>74</v>
      </c>
      <c r="D480" s="37">
        <v>8.16</v>
      </c>
    </row>
    <row r="481" spans="1:4" x14ac:dyDescent="0.25">
      <c r="A481" s="34">
        <v>80064</v>
      </c>
      <c r="B481" s="35" t="s">
        <v>514</v>
      </c>
      <c r="C481" s="36" t="s">
        <v>74</v>
      </c>
      <c r="D481" s="37">
        <v>14.01</v>
      </c>
    </row>
    <row r="482" spans="1:4" x14ac:dyDescent="0.25">
      <c r="A482" s="34">
        <v>80044</v>
      </c>
      <c r="B482" s="35" t="s">
        <v>515</v>
      </c>
      <c r="C482" s="36" t="s">
        <v>74</v>
      </c>
      <c r="D482" s="37">
        <v>18.170000000000002</v>
      </c>
    </row>
    <row r="483" spans="1:4" x14ac:dyDescent="0.25">
      <c r="A483" s="34">
        <v>80045</v>
      </c>
      <c r="B483" s="35" t="s">
        <v>516</v>
      </c>
      <c r="C483" s="36" t="s">
        <v>74</v>
      </c>
      <c r="D483" s="37">
        <v>22.89</v>
      </c>
    </row>
    <row r="484" spans="1:4" x14ac:dyDescent="0.25">
      <c r="A484" s="34">
        <v>80046</v>
      </c>
      <c r="B484" s="35" t="s">
        <v>517</v>
      </c>
      <c r="C484" s="36" t="s">
        <v>74</v>
      </c>
      <c r="D484" s="37">
        <v>32.54</v>
      </c>
    </row>
    <row r="485" spans="1:4" x14ac:dyDescent="0.25">
      <c r="A485" s="34">
        <v>80052</v>
      </c>
      <c r="B485" s="35" t="s">
        <v>518</v>
      </c>
      <c r="C485" s="36" t="s">
        <v>74</v>
      </c>
      <c r="D485" s="37">
        <v>2.39</v>
      </c>
    </row>
    <row r="486" spans="1:4" x14ac:dyDescent="0.25">
      <c r="A486" s="34">
        <v>80053</v>
      </c>
      <c r="B486" s="35" t="s">
        <v>519</v>
      </c>
      <c r="C486" s="36" t="s">
        <v>74</v>
      </c>
      <c r="D486" s="37">
        <v>2.6</v>
      </c>
    </row>
    <row r="487" spans="1:4" ht="30" x14ac:dyDescent="0.25">
      <c r="A487" s="34">
        <v>80063</v>
      </c>
      <c r="B487" s="35" t="s">
        <v>520</v>
      </c>
      <c r="C487" s="36" t="s">
        <v>53</v>
      </c>
      <c r="D487" s="37">
        <v>50</v>
      </c>
    </row>
    <row r="488" spans="1:4" x14ac:dyDescent="0.25">
      <c r="A488" s="26"/>
      <c r="B488" s="27" t="s">
        <v>521</v>
      </c>
      <c r="C488" s="28"/>
      <c r="D488" s="29"/>
    </row>
    <row r="489" spans="1:4" x14ac:dyDescent="0.25">
      <c r="A489" s="26"/>
      <c r="B489" s="27" t="s">
        <v>9</v>
      </c>
      <c r="C489" s="28"/>
      <c r="D489" s="29"/>
    </row>
    <row r="490" spans="1:4" x14ac:dyDescent="0.25">
      <c r="A490" s="26"/>
      <c r="B490" s="27" t="s">
        <v>522</v>
      </c>
      <c r="C490" s="28"/>
      <c r="D490" s="29"/>
    </row>
    <row r="491" spans="1:4" x14ac:dyDescent="0.25">
      <c r="A491" s="34">
        <v>60246</v>
      </c>
      <c r="B491" s="35" t="s">
        <v>523</v>
      </c>
      <c r="C491" s="36" t="s">
        <v>74</v>
      </c>
      <c r="D491" s="37">
        <v>4.17</v>
      </c>
    </row>
    <row r="492" spans="1:4" x14ac:dyDescent="0.25">
      <c r="A492" s="34">
        <v>60007</v>
      </c>
      <c r="B492" s="35" t="s">
        <v>524</v>
      </c>
      <c r="C492" s="36" t="s">
        <v>74</v>
      </c>
      <c r="D492" s="37">
        <v>5.44</v>
      </c>
    </row>
    <row r="493" spans="1:4" x14ac:dyDescent="0.25">
      <c r="A493" s="34">
        <v>60008</v>
      </c>
      <c r="B493" s="35" t="s">
        <v>525</v>
      </c>
      <c r="C493" s="36" t="s">
        <v>74</v>
      </c>
      <c r="D493" s="37">
        <v>8.07</v>
      </c>
    </row>
    <row r="494" spans="1:4" x14ac:dyDescent="0.25">
      <c r="A494" s="34">
        <v>60249</v>
      </c>
      <c r="B494" s="35" t="s">
        <v>526</v>
      </c>
      <c r="C494" s="36" t="s">
        <v>74</v>
      </c>
      <c r="D494" s="37">
        <v>16.02</v>
      </c>
    </row>
    <row r="495" spans="1:4" x14ac:dyDescent="0.25">
      <c r="A495" s="34">
        <v>60305</v>
      </c>
      <c r="B495" s="35" t="s">
        <v>527</v>
      </c>
      <c r="C495" s="36" t="s">
        <v>313</v>
      </c>
      <c r="D495" s="37">
        <v>29.49</v>
      </c>
    </row>
    <row r="496" spans="1:4" x14ac:dyDescent="0.25">
      <c r="A496" s="34">
        <v>60250</v>
      </c>
      <c r="B496" s="35" t="s">
        <v>528</v>
      </c>
      <c r="C496" s="36" t="s">
        <v>74</v>
      </c>
      <c r="D496" s="37">
        <v>49.63</v>
      </c>
    </row>
    <row r="497" spans="1:4" x14ac:dyDescent="0.25">
      <c r="A497" s="34">
        <v>60251</v>
      </c>
      <c r="B497" s="35" t="s">
        <v>529</v>
      </c>
      <c r="C497" s="36" t="s">
        <v>74</v>
      </c>
      <c r="D497" s="37">
        <v>87.99</v>
      </c>
    </row>
    <row r="498" spans="1:4" x14ac:dyDescent="0.25">
      <c r="A498" s="34">
        <v>60299</v>
      </c>
      <c r="B498" s="35" t="s">
        <v>530</v>
      </c>
      <c r="C498" s="36" t="s">
        <v>313</v>
      </c>
      <c r="D498" s="37">
        <v>28.17</v>
      </c>
    </row>
    <row r="499" spans="1:4" x14ac:dyDescent="0.25">
      <c r="A499" s="34">
        <v>60306</v>
      </c>
      <c r="B499" s="35" t="s">
        <v>531</v>
      </c>
      <c r="C499" s="36" t="s">
        <v>74</v>
      </c>
      <c r="D499" s="37">
        <v>3.21</v>
      </c>
    </row>
    <row r="500" spans="1:4" x14ac:dyDescent="0.25">
      <c r="A500" s="34">
        <v>60354</v>
      </c>
      <c r="B500" s="35" t="s">
        <v>532</v>
      </c>
      <c r="C500" s="36" t="s">
        <v>53</v>
      </c>
      <c r="D500" s="37">
        <v>5.37</v>
      </c>
    </row>
    <row r="501" spans="1:4" x14ac:dyDescent="0.25">
      <c r="A501" s="34">
        <v>60367</v>
      </c>
      <c r="B501" s="35" t="s">
        <v>533</v>
      </c>
      <c r="C501" s="36" t="s">
        <v>74</v>
      </c>
      <c r="D501" s="37">
        <v>24.95</v>
      </c>
    </row>
    <row r="502" spans="1:4" x14ac:dyDescent="0.25">
      <c r="A502" s="34">
        <v>60384</v>
      </c>
      <c r="B502" s="35" t="s">
        <v>534</v>
      </c>
      <c r="C502" s="36" t="s">
        <v>74</v>
      </c>
      <c r="D502" s="37">
        <v>76.150000000000006</v>
      </c>
    </row>
    <row r="503" spans="1:4" x14ac:dyDescent="0.25">
      <c r="A503" s="34">
        <v>60298</v>
      </c>
      <c r="B503" s="35" t="s">
        <v>535</v>
      </c>
      <c r="C503" s="36" t="s">
        <v>313</v>
      </c>
      <c r="D503" s="37">
        <v>22.49</v>
      </c>
    </row>
    <row r="504" spans="1:4" x14ac:dyDescent="0.25">
      <c r="A504" s="34">
        <v>60391</v>
      </c>
      <c r="B504" s="35" t="s">
        <v>536</v>
      </c>
      <c r="C504" s="36" t="s">
        <v>74</v>
      </c>
      <c r="D504" s="37">
        <v>112.28</v>
      </c>
    </row>
    <row r="505" spans="1:4" x14ac:dyDescent="0.25">
      <c r="A505" s="34">
        <v>60297</v>
      </c>
      <c r="B505" s="35" t="s">
        <v>537</v>
      </c>
      <c r="C505" s="36" t="s">
        <v>313</v>
      </c>
      <c r="D505" s="37">
        <v>26.55</v>
      </c>
    </row>
    <row r="506" spans="1:4" x14ac:dyDescent="0.25">
      <c r="A506" s="34">
        <v>60300</v>
      </c>
      <c r="B506" s="35" t="s">
        <v>538</v>
      </c>
      <c r="C506" s="36" t="s">
        <v>74</v>
      </c>
      <c r="D506" s="37">
        <v>38.130000000000003</v>
      </c>
    </row>
    <row r="507" spans="1:4" x14ac:dyDescent="0.25">
      <c r="A507" s="34">
        <v>60364</v>
      </c>
      <c r="B507" s="35" t="s">
        <v>539</v>
      </c>
      <c r="C507" s="36" t="s">
        <v>74</v>
      </c>
      <c r="D507" s="37">
        <v>51.14</v>
      </c>
    </row>
    <row r="508" spans="1:4" x14ac:dyDescent="0.25">
      <c r="A508" s="34">
        <v>60398</v>
      </c>
      <c r="B508" s="35" t="s">
        <v>540</v>
      </c>
      <c r="C508" s="36" t="s">
        <v>74</v>
      </c>
      <c r="D508" s="37">
        <v>62.92</v>
      </c>
    </row>
    <row r="509" spans="1:4" x14ac:dyDescent="0.25">
      <c r="A509" s="34">
        <v>60301</v>
      </c>
      <c r="B509" s="35" t="s">
        <v>541</v>
      </c>
      <c r="C509" s="36" t="s">
        <v>74</v>
      </c>
      <c r="D509" s="37">
        <v>130.22999999999999</v>
      </c>
    </row>
    <row r="510" spans="1:4" x14ac:dyDescent="0.25">
      <c r="A510" s="34">
        <v>60423</v>
      </c>
      <c r="B510" s="35" t="s">
        <v>542</v>
      </c>
      <c r="C510" s="36" t="s">
        <v>74</v>
      </c>
      <c r="D510" s="37">
        <v>14.41</v>
      </c>
    </row>
    <row r="511" spans="1:4" x14ac:dyDescent="0.25">
      <c r="A511" s="34">
        <v>60252</v>
      </c>
      <c r="B511" s="35" t="s">
        <v>543</v>
      </c>
      <c r="C511" s="36" t="s">
        <v>74</v>
      </c>
      <c r="D511" s="37">
        <v>2.37</v>
      </c>
    </row>
    <row r="512" spans="1:4" x14ac:dyDescent="0.25">
      <c r="A512" s="34">
        <v>60018</v>
      </c>
      <c r="B512" s="35" t="s">
        <v>544</v>
      </c>
      <c r="C512" s="36" t="s">
        <v>74</v>
      </c>
      <c r="D512" s="37">
        <v>3.18</v>
      </c>
    </row>
    <row r="513" spans="1:4" x14ac:dyDescent="0.25">
      <c r="A513" s="34">
        <v>60020</v>
      </c>
      <c r="B513" s="35" t="s">
        <v>545</v>
      </c>
      <c r="C513" s="36" t="s">
        <v>74</v>
      </c>
      <c r="D513" s="37">
        <v>3.86</v>
      </c>
    </row>
    <row r="514" spans="1:4" x14ac:dyDescent="0.25">
      <c r="A514" s="34">
        <v>60010</v>
      </c>
      <c r="B514" s="35" t="s">
        <v>546</v>
      </c>
      <c r="C514" s="36" t="s">
        <v>74</v>
      </c>
      <c r="D514" s="37">
        <v>5.64</v>
      </c>
    </row>
    <row r="515" spans="1:4" x14ac:dyDescent="0.25">
      <c r="A515" s="34">
        <v>60013</v>
      </c>
      <c r="B515" s="35" t="s">
        <v>547</v>
      </c>
      <c r="C515" s="36" t="s">
        <v>74</v>
      </c>
      <c r="D515" s="37">
        <v>8.17</v>
      </c>
    </row>
    <row r="516" spans="1:4" x14ac:dyDescent="0.25">
      <c r="A516" s="34">
        <v>60015</v>
      </c>
      <c r="B516" s="35" t="s">
        <v>548</v>
      </c>
      <c r="C516" s="36" t="s">
        <v>74</v>
      </c>
      <c r="D516" s="37">
        <v>12.51</v>
      </c>
    </row>
    <row r="517" spans="1:4" x14ac:dyDescent="0.25">
      <c r="A517" s="34">
        <v>60017</v>
      </c>
      <c r="B517" s="35" t="s">
        <v>549</v>
      </c>
      <c r="C517" s="36" t="s">
        <v>74</v>
      </c>
      <c r="D517" s="37">
        <v>17.489999999999998</v>
      </c>
    </row>
    <row r="518" spans="1:4" x14ac:dyDescent="0.25">
      <c r="A518" s="34">
        <v>60019</v>
      </c>
      <c r="B518" s="35" t="s">
        <v>550</v>
      </c>
      <c r="C518" s="36" t="s">
        <v>74</v>
      </c>
      <c r="D518" s="37">
        <v>22.23</v>
      </c>
    </row>
    <row r="519" spans="1:4" x14ac:dyDescent="0.25">
      <c r="A519" s="34">
        <v>60021</v>
      </c>
      <c r="B519" s="35" t="s">
        <v>551</v>
      </c>
      <c r="C519" s="36" t="s">
        <v>74</v>
      </c>
      <c r="D519" s="37">
        <v>27.45</v>
      </c>
    </row>
    <row r="520" spans="1:4" x14ac:dyDescent="0.25">
      <c r="A520" s="34">
        <v>60022</v>
      </c>
      <c r="B520" s="35" t="s">
        <v>552</v>
      </c>
      <c r="C520" s="36" t="s">
        <v>74</v>
      </c>
      <c r="D520" s="37">
        <v>43.84</v>
      </c>
    </row>
    <row r="521" spans="1:4" x14ac:dyDescent="0.25">
      <c r="A521" s="34">
        <v>60011</v>
      </c>
      <c r="B521" s="35" t="s">
        <v>553</v>
      </c>
      <c r="C521" s="36" t="s">
        <v>74</v>
      </c>
      <c r="D521" s="37">
        <v>51.67</v>
      </c>
    </row>
    <row r="522" spans="1:4" x14ac:dyDescent="0.25">
      <c r="A522" s="34">
        <v>60012</v>
      </c>
      <c r="B522" s="35" t="s">
        <v>554</v>
      </c>
      <c r="C522" s="36" t="s">
        <v>74</v>
      </c>
      <c r="D522" s="37">
        <v>59.43</v>
      </c>
    </row>
    <row r="523" spans="1:4" x14ac:dyDescent="0.25">
      <c r="A523" s="34">
        <v>60184</v>
      </c>
      <c r="B523" s="35" t="s">
        <v>555</v>
      </c>
      <c r="C523" s="36" t="s">
        <v>74</v>
      </c>
      <c r="D523" s="37">
        <v>73.040000000000006</v>
      </c>
    </row>
    <row r="524" spans="1:4" x14ac:dyDescent="0.25">
      <c r="A524" s="34">
        <v>60014</v>
      </c>
      <c r="B524" s="35" t="s">
        <v>556</v>
      </c>
      <c r="C524" s="36" t="s">
        <v>74</v>
      </c>
      <c r="D524" s="37">
        <v>101.61</v>
      </c>
    </row>
    <row r="525" spans="1:4" x14ac:dyDescent="0.25">
      <c r="A525" s="34">
        <v>60016</v>
      </c>
      <c r="B525" s="35" t="s">
        <v>557</v>
      </c>
      <c r="C525" s="36" t="s">
        <v>74</v>
      </c>
      <c r="D525" s="37">
        <v>117.94</v>
      </c>
    </row>
    <row r="526" spans="1:4" x14ac:dyDescent="0.25">
      <c r="A526" s="34">
        <v>60424</v>
      </c>
      <c r="B526" s="35" t="s">
        <v>558</v>
      </c>
      <c r="C526" s="36" t="s">
        <v>74</v>
      </c>
      <c r="D526" s="37">
        <v>4.2</v>
      </c>
    </row>
    <row r="527" spans="1:4" x14ac:dyDescent="0.25">
      <c r="A527" s="26"/>
      <c r="B527" s="27" t="s">
        <v>559</v>
      </c>
      <c r="C527" s="28"/>
      <c r="D527" s="29"/>
    </row>
    <row r="528" spans="1:4" x14ac:dyDescent="0.25">
      <c r="A528" s="34">
        <v>60025</v>
      </c>
      <c r="B528" s="35" t="s">
        <v>560</v>
      </c>
      <c r="C528" s="36" t="s">
        <v>53</v>
      </c>
      <c r="D528" s="37">
        <v>41.25</v>
      </c>
    </row>
    <row r="529" spans="1:4" x14ac:dyDescent="0.25">
      <c r="A529" s="34">
        <v>60026</v>
      </c>
      <c r="B529" s="35" t="s">
        <v>561</v>
      </c>
      <c r="C529" s="36" t="s">
        <v>53</v>
      </c>
      <c r="D529" s="37">
        <v>81.92</v>
      </c>
    </row>
    <row r="530" spans="1:4" x14ac:dyDescent="0.25">
      <c r="A530" s="34">
        <v>60027</v>
      </c>
      <c r="B530" s="35" t="s">
        <v>562</v>
      </c>
      <c r="C530" s="36" t="s">
        <v>53</v>
      </c>
      <c r="D530" s="37">
        <v>3.31</v>
      </c>
    </row>
    <row r="531" spans="1:4" x14ac:dyDescent="0.25">
      <c r="A531" s="34">
        <v>60028</v>
      </c>
      <c r="B531" s="35" t="s">
        <v>563</v>
      </c>
      <c r="C531" s="36" t="s">
        <v>53</v>
      </c>
      <c r="D531" s="37">
        <v>5.56</v>
      </c>
    </row>
    <row r="532" spans="1:4" x14ac:dyDescent="0.25">
      <c r="A532" s="34">
        <v>60029</v>
      </c>
      <c r="B532" s="35" t="s">
        <v>564</v>
      </c>
      <c r="C532" s="36" t="s">
        <v>53</v>
      </c>
      <c r="D532" s="37">
        <v>7.14</v>
      </c>
    </row>
    <row r="533" spans="1:4" x14ac:dyDescent="0.25">
      <c r="A533" s="34">
        <v>60032</v>
      </c>
      <c r="B533" s="35" t="s">
        <v>565</v>
      </c>
      <c r="C533" s="36" t="s">
        <v>53</v>
      </c>
      <c r="D533" s="37">
        <v>35.46</v>
      </c>
    </row>
    <row r="534" spans="1:4" x14ac:dyDescent="0.25">
      <c r="A534" s="34">
        <v>60033</v>
      </c>
      <c r="B534" s="35" t="s">
        <v>566</v>
      </c>
      <c r="C534" s="36" t="s">
        <v>53</v>
      </c>
      <c r="D534" s="37">
        <v>284.89999999999998</v>
      </c>
    </row>
    <row r="535" spans="1:4" x14ac:dyDescent="0.25">
      <c r="A535" s="34">
        <v>60357</v>
      </c>
      <c r="B535" s="35" t="s">
        <v>567</v>
      </c>
      <c r="C535" s="36" t="s">
        <v>53</v>
      </c>
      <c r="D535" s="37">
        <v>385.23</v>
      </c>
    </row>
    <row r="536" spans="1:4" x14ac:dyDescent="0.25">
      <c r="A536" s="34">
        <v>60358</v>
      </c>
      <c r="B536" s="35" t="s">
        <v>568</v>
      </c>
      <c r="C536" s="36" t="s">
        <v>53</v>
      </c>
      <c r="D536" s="37">
        <v>169.27</v>
      </c>
    </row>
    <row r="537" spans="1:4" ht="30" x14ac:dyDescent="0.25">
      <c r="A537" s="34">
        <v>60293</v>
      </c>
      <c r="B537" s="35" t="s">
        <v>569</v>
      </c>
      <c r="C537" s="36" t="s">
        <v>53</v>
      </c>
      <c r="D537" s="37">
        <v>489.19</v>
      </c>
    </row>
    <row r="538" spans="1:4" x14ac:dyDescent="0.25">
      <c r="A538" s="34">
        <v>60373</v>
      </c>
      <c r="B538" s="35" t="s">
        <v>570</v>
      </c>
      <c r="C538" s="36" t="s">
        <v>53</v>
      </c>
      <c r="D538" s="37">
        <v>279.51</v>
      </c>
    </row>
    <row r="539" spans="1:4" x14ac:dyDescent="0.25">
      <c r="A539" s="34">
        <v>60374</v>
      </c>
      <c r="B539" s="35" t="s">
        <v>571</v>
      </c>
      <c r="C539" s="36" t="s">
        <v>53</v>
      </c>
      <c r="D539" s="37">
        <v>345.42</v>
      </c>
    </row>
    <row r="540" spans="1:4" x14ac:dyDescent="0.25">
      <c r="A540" s="34">
        <v>60334</v>
      </c>
      <c r="B540" s="35" t="s">
        <v>572</v>
      </c>
      <c r="C540" s="36" t="s">
        <v>53</v>
      </c>
      <c r="D540" s="37">
        <v>489.72</v>
      </c>
    </row>
    <row r="541" spans="1:4" x14ac:dyDescent="0.25">
      <c r="A541" s="34">
        <v>60425</v>
      </c>
      <c r="B541" s="35" t="s">
        <v>573</v>
      </c>
      <c r="C541" s="36" t="s">
        <v>53</v>
      </c>
      <c r="D541" s="37">
        <v>169.27</v>
      </c>
    </row>
    <row r="542" spans="1:4" ht="30" x14ac:dyDescent="0.25">
      <c r="A542" s="34">
        <v>60438</v>
      </c>
      <c r="B542" s="35" t="s">
        <v>574</v>
      </c>
      <c r="C542" s="36" t="s">
        <v>53</v>
      </c>
      <c r="D542" s="37">
        <v>140.57</v>
      </c>
    </row>
    <row r="543" spans="1:4" x14ac:dyDescent="0.25">
      <c r="A543" s="26"/>
      <c r="B543" s="27" t="s">
        <v>575</v>
      </c>
      <c r="C543" s="28"/>
      <c r="D543" s="29"/>
    </row>
    <row r="544" spans="1:4" x14ac:dyDescent="0.25">
      <c r="A544" s="30">
        <v>60036</v>
      </c>
      <c r="B544" s="31" t="s">
        <v>576</v>
      </c>
      <c r="C544" s="32" t="s">
        <v>53</v>
      </c>
      <c r="D544" s="33">
        <v>42.84</v>
      </c>
    </row>
    <row r="545" spans="1:4" x14ac:dyDescent="0.25">
      <c r="A545" s="34">
        <v>60037</v>
      </c>
      <c r="B545" s="35" t="s">
        <v>577</v>
      </c>
      <c r="C545" s="36" t="s">
        <v>53</v>
      </c>
      <c r="D545" s="37">
        <v>7.77</v>
      </c>
    </row>
    <row r="546" spans="1:4" x14ac:dyDescent="0.25">
      <c r="A546" s="34">
        <v>60038</v>
      </c>
      <c r="B546" s="35" t="s">
        <v>578</v>
      </c>
      <c r="C546" s="36" t="s">
        <v>53</v>
      </c>
      <c r="D546" s="37">
        <v>13.49</v>
      </c>
    </row>
    <row r="547" spans="1:4" x14ac:dyDescent="0.25">
      <c r="A547" s="34">
        <v>60039</v>
      </c>
      <c r="B547" s="35" t="s">
        <v>579</v>
      </c>
      <c r="C547" s="36" t="s">
        <v>53</v>
      </c>
      <c r="D547" s="37">
        <v>18.91</v>
      </c>
    </row>
    <row r="548" spans="1:4" x14ac:dyDescent="0.25">
      <c r="A548" s="34">
        <v>60040</v>
      </c>
      <c r="B548" s="35" t="s">
        <v>580</v>
      </c>
      <c r="C548" s="36" t="s">
        <v>53</v>
      </c>
      <c r="D548" s="37">
        <v>8.6999999999999993</v>
      </c>
    </row>
    <row r="549" spans="1:4" x14ac:dyDescent="0.25">
      <c r="A549" s="34">
        <v>60041</v>
      </c>
      <c r="B549" s="35" t="s">
        <v>581</v>
      </c>
      <c r="C549" s="36" t="s">
        <v>53</v>
      </c>
      <c r="D549" s="37">
        <v>9.2899999999999991</v>
      </c>
    </row>
    <row r="550" spans="1:4" x14ac:dyDescent="0.25">
      <c r="A550" s="34">
        <v>60042</v>
      </c>
      <c r="B550" s="35" t="s">
        <v>582</v>
      </c>
      <c r="C550" s="36" t="s">
        <v>53</v>
      </c>
      <c r="D550" s="37">
        <v>17.510000000000002</v>
      </c>
    </row>
    <row r="551" spans="1:4" x14ac:dyDescent="0.25">
      <c r="A551" s="34">
        <v>60043</v>
      </c>
      <c r="B551" s="35" t="s">
        <v>583</v>
      </c>
      <c r="C551" s="36" t="s">
        <v>53</v>
      </c>
      <c r="D551" s="37">
        <v>17.77</v>
      </c>
    </row>
    <row r="552" spans="1:4" x14ac:dyDescent="0.25">
      <c r="A552" s="34">
        <v>60226</v>
      </c>
      <c r="B552" s="35" t="s">
        <v>584</v>
      </c>
      <c r="C552" s="36" t="s">
        <v>53</v>
      </c>
      <c r="D552" s="37">
        <v>19.28</v>
      </c>
    </row>
    <row r="553" spans="1:4" x14ac:dyDescent="0.25">
      <c r="A553" s="34">
        <v>60227</v>
      </c>
      <c r="B553" s="35" t="s">
        <v>585</v>
      </c>
      <c r="C553" s="36" t="s">
        <v>53</v>
      </c>
      <c r="D553" s="37">
        <v>17.59</v>
      </c>
    </row>
    <row r="554" spans="1:4" x14ac:dyDescent="0.25">
      <c r="A554" s="34">
        <v>60207</v>
      </c>
      <c r="B554" s="35" t="s">
        <v>586</v>
      </c>
      <c r="C554" s="36" t="s">
        <v>53</v>
      </c>
      <c r="D554" s="37">
        <v>11.89</v>
      </c>
    </row>
    <row r="555" spans="1:4" x14ac:dyDescent="0.25">
      <c r="A555" s="34">
        <v>60225</v>
      </c>
      <c r="B555" s="35" t="s">
        <v>587</v>
      </c>
      <c r="C555" s="36" t="s">
        <v>53</v>
      </c>
      <c r="D555" s="37">
        <v>19.23</v>
      </c>
    </row>
    <row r="556" spans="1:4" x14ac:dyDescent="0.25">
      <c r="A556" s="34">
        <v>60431</v>
      </c>
      <c r="B556" s="35" t="s">
        <v>588</v>
      </c>
      <c r="C556" s="36" t="s">
        <v>53</v>
      </c>
      <c r="D556" s="37">
        <v>25.55</v>
      </c>
    </row>
    <row r="557" spans="1:4" x14ac:dyDescent="0.25">
      <c r="A557" s="34">
        <v>60430</v>
      </c>
      <c r="B557" s="35" t="s">
        <v>589</v>
      </c>
      <c r="C557" s="36" t="s">
        <v>53</v>
      </c>
      <c r="D557" s="37">
        <v>29.96</v>
      </c>
    </row>
    <row r="558" spans="1:4" x14ac:dyDescent="0.25">
      <c r="A558" s="34">
        <v>60045</v>
      </c>
      <c r="B558" s="35" t="s">
        <v>590</v>
      </c>
      <c r="C558" s="36" t="s">
        <v>53</v>
      </c>
      <c r="D558" s="37">
        <v>16.82</v>
      </c>
    </row>
    <row r="559" spans="1:4" x14ac:dyDescent="0.25">
      <c r="A559" s="34">
        <v>60044</v>
      </c>
      <c r="B559" s="35" t="s">
        <v>591</v>
      </c>
      <c r="C559" s="36" t="s">
        <v>53</v>
      </c>
      <c r="D559" s="37">
        <v>12.61</v>
      </c>
    </row>
    <row r="560" spans="1:4" x14ac:dyDescent="0.25">
      <c r="A560" s="34">
        <v>60046</v>
      </c>
      <c r="B560" s="35" t="s">
        <v>592</v>
      </c>
      <c r="C560" s="36" t="s">
        <v>53</v>
      </c>
      <c r="D560" s="37">
        <v>18.71</v>
      </c>
    </row>
    <row r="561" spans="1:4" x14ac:dyDescent="0.25">
      <c r="A561" s="34">
        <v>60281</v>
      </c>
      <c r="B561" s="35" t="s">
        <v>593</v>
      </c>
      <c r="C561" s="36" t="s">
        <v>53</v>
      </c>
      <c r="D561" s="37">
        <v>22.65</v>
      </c>
    </row>
    <row r="562" spans="1:4" ht="30" x14ac:dyDescent="0.25">
      <c r="A562" s="34">
        <v>60180</v>
      </c>
      <c r="B562" s="35" t="s">
        <v>594</v>
      </c>
      <c r="C562" s="36" t="s">
        <v>53</v>
      </c>
      <c r="D562" s="37">
        <v>2178.64</v>
      </c>
    </row>
    <row r="563" spans="1:4" ht="30" x14ac:dyDescent="0.25">
      <c r="A563" s="34">
        <v>60174</v>
      </c>
      <c r="B563" s="35" t="s">
        <v>595</v>
      </c>
      <c r="C563" s="36" t="s">
        <v>53</v>
      </c>
      <c r="D563" s="37">
        <v>2498.9</v>
      </c>
    </row>
    <row r="564" spans="1:4" ht="30" x14ac:dyDescent="0.25">
      <c r="A564" s="34">
        <v>60176</v>
      </c>
      <c r="B564" s="35" t="s">
        <v>596</v>
      </c>
      <c r="C564" s="36" t="s">
        <v>53</v>
      </c>
      <c r="D564" s="37">
        <v>2818.57</v>
      </c>
    </row>
    <row r="565" spans="1:4" ht="30" x14ac:dyDescent="0.25">
      <c r="A565" s="34">
        <v>60173</v>
      </c>
      <c r="B565" s="35" t="s">
        <v>597</v>
      </c>
      <c r="C565" s="36" t="s">
        <v>53</v>
      </c>
      <c r="D565" s="37">
        <v>3138.56</v>
      </c>
    </row>
    <row r="566" spans="1:4" ht="30" x14ac:dyDescent="0.25">
      <c r="A566" s="34">
        <v>60209</v>
      </c>
      <c r="B566" s="35" t="s">
        <v>598</v>
      </c>
      <c r="C566" s="36" t="s">
        <v>53</v>
      </c>
      <c r="D566" s="37">
        <v>1697.49</v>
      </c>
    </row>
    <row r="567" spans="1:4" ht="30" x14ac:dyDescent="0.25">
      <c r="A567" s="34">
        <v>60175</v>
      </c>
      <c r="B567" s="35" t="s">
        <v>599</v>
      </c>
      <c r="C567" s="36" t="s">
        <v>53</v>
      </c>
      <c r="D567" s="37">
        <v>444.63</v>
      </c>
    </row>
    <row r="568" spans="1:4" ht="30" x14ac:dyDescent="0.25">
      <c r="A568" s="34">
        <v>60178</v>
      </c>
      <c r="B568" s="35" t="s">
        <v>600</v>
      </c>
      <c r="C568" s="36" t="s">
        <v>53</v>
      </c>
      <c r="D568" s="37">
        <v>75.37</v>
      </c>
    </row>
    <row r="569" spans="1:4" x14ac:dyDescent="0.25">
      <c r="A569" s="26"/>
      <c r="B569" s="27" t="s">
        <v>601</v>
      </c>
      <c r="C569" s="28"/>
      <c r="D569" s="29"/>
    </row>
    <row r="570" spans="1:4" x14ac:dyDescent="0.25">
      <c r="A570" s="34">
        <v>60035</v>
      </c>
      <c r="B570" s="35" t="s">
        <v>602</v>
      </c>
      <c r="C570" s="36" t="s">
        <v>74</v>
      </c>
      <c r="D570" s="37">
        <v>7.73</v>
      </c>
    </row>
    <row r="571" spans="1:4" x14ac:dyDescent="0.25">
      <c r="A571" s="34">
        <v>60060</v>
      </c>
      <c r="B571" s="35" t="s">
        <v>603</v>
      </c>
      <c r="C571" s="36" t="s">
        <v>74</v>
      </c>
      <c r="D571" s="37">
        <v>6.1</v>
      </c>
    </row>
    <row r="572" spans="1:4" x14ac:dyDescent="0.25">
      <c r="A572" s="34">
        <v>60061</v>
      </c>
      <c r="B572" s="35" t="s">
        <v>604</v>
      </c>
      <c r="C572" s="36" t="s">
        <v>74</v>
      </c>
      <c r="D572" s="37">
        <v>7.14</v>
      </c>
    </row>
    <row r="573" spans="1:4" x14ac:dyDescent="0.25">
      <c r="A573" s="34">
        <v>60062</v>
      </c>
      <c r="B573" s="35" t="s">
        <v>605</v>
      </c>
      <c r="C573" s="36" t="s">
        <v>74</v>
      </c>
      <c r="D573" s="37">
        <v>9.15</v>
      </c>
    </row>
    <row r="574" spans="1:4" x14ac:dyDescent="0.25">
      <c r="A574" s="34">
        <v>60063</v>
      </c>
      <c r="B574" s="35" t="s">
        <v>606</v>
      </c>
      <c r="C574" s="36" t="s">
        <v>74</v>
      </c>
      <c r="D574" s="37">
        <v>11.98</v>
      </c>
    </row>
    <row r="575" spans="1:4" x14ac:dyDescent="0.25">
      <c r="A575" s="34">
        <v>60064</v>
      </c>
      <c r="B575" s="35" t="s">
        <v>607</v>
      </c>
      <c r="C575" s="36" t="s">
        <v>74</v>
      </c>
      <c r="D575" s="37">
        <v>14.37</v>
      </c>
    </row>
    <row r="576" spans="1:4" x14ac:dyDescent="0.25">
      <c r="A576" s="34">
        <v>60065</v>
      </c>
      <c r="B576" s="35" t="s">
        <v>608</v>
      </c>
      <c r="C576" s="36" t="s">
        <v>74</v>
      </c>
      <c r="D576" s="37">
        <v>17.8</v>
      </c>
    </row>
    <row r="577" spans="1:4" x14ac:dyDescent="0.25">
      <c r="A577" s="34">
        <v>60066</v>
      </c>
      <c r="B577" s="35" t="s">
        <v>609</v>
      </c>
      <c r="C577" s="36" t="s">
        <v>74</v>
      </c>
      <c r="D577" s="37">
        <v>25.51</v>
      </c>
    </row>
    <row r="578" spans="1:4" x14ac:dyDescent="0.25">
      <c r="A578" s="34">
        <v>60067</v>
      </c>
      <c r="B578" s="35" t="s">
        <v>610</v>
      </c>
      <c r="C578" s="36" t="s">
        <v>74</v>
      </c>
      <c r="D578" s="37">
        <v>30.34</v>
      </c>
    </row>
    <row r="579" spans="1:4" x14ac:dyDescent="0.25">
      <c r="A579" s="34">
        <v>60059</v>
      </c>
      <c r="B579" s="35" t="s">
        <v>611</v>
      </c>
      <c r="C579" s="36" t="s">
        <v>74</v>
      </c>
      <c r="D579" s="37">
        <v>45.69</v>
      </c>
    </row>
    <row r="580" spans="1:4" x14ac:dyDescent="0.25">
      <c r="A580" s="34">
        <v>60070</v>
      </c>
      <c r="B580" s="35" t="s">
        <v>612</v>
      </c>
      <c r="C580" s="36" t="s">
        <v>74</v>
      </c>
      <c r="D580" s="37">
        <v>4.05</v>
      </c>
    </row>
    <row r="581" spans="1:4" x14ac:dyDescent="0.25">
      <c r="A581" s="34">
        <v>60071</v>
      </c>
      <c r="B581" s="35" t="s">
        <v>613</v>
      </c>
      <c r="C581" s="36" t="s">
        <v>74</v>
      </c>
      <c r="D581" s="37">
        <v>5.21</v>
      </c>
    </row>
    <row r="582" spans="1:4" x14ac:dyDescent="0.25">
      <c r="A582" s="34">
        <v>60072</v>
      </c>
      <c r="B582" s="35" t="s">
        <v>614</v>
      </c>
      <c r="C582" s="36" t="s">
        <v>74</v>
      </c>
      <c r="D582" s="37">
        <v>7.78</v>
      </c>
    </row>
    <row r="583" spans="1:4" x14ac:dyDescent="0.25">
      <c r="A583" s="34">
        <v>60442</v>
      </c>
      <c r="B583" s="35" t="s">
        <v>615</v>
      </c>
      <c r="C583" s="36" t="s">
        <v>74</v>
      </c>
      <c r="D583" s="37">
        <v>2.99</v>
      </c>
    </row>
    <row r="584" spans="1:4" x14ac:dyDescent="0.25">
      <c r="A584" s="34">
        <v>60443</v>
      </c>
      <c r="B584" s="35" t="s">
        <v>616</v>
      </c>
      <c r="C584" s="36" t="s">
        <v>74</v>
      </c>
      <c r="D584" s="37">
        <v>3.8</v>
      </c>
    </row>
    <row r="585" spans="1:4" x14ac:dyDescent="0.25">
      <c r="A585" s="34">
        <v>60444</v>
      </c>
      <c r="B585" s="35" t="s">
        <v>617</v>
      </c>
      <c r="C585" s="36" t="s">
        <v>74</v>
      </c>
      <c r="D585" s="37">
        <v>5.31</v>
      </c>
    </row>
    <row r="586" spans="1:4" x14ac:dyDescent="0.25">
      <c r="A586" s="34">
        <v>60058</v>
      </c>
      <c r="B586" s="35" t="s">
        <v>618</v>
      </c>
      <c r="C586" s="36" t="s">
        <v>74</v>
      </c>
      <c r="D586" s="37">
        <v>21.87</v>
      </c>
    </row>
    <row r="587" spans="1:4" x14ac:dyDescent="0.25">
      <c r="A587" s="34">
        <v>60329</v>
      </c>
      <c r="B587" s="35" t="s">
        <v>619</v>
      </c>
      <c r="C587" s="36" t="s">
        <v>74</v>
      </c>
      <c r="D587" s="37">
        <v>42.98</v>
      </c>
    </row>
    <row r="588" spans="1:4" x14ac:dyDescent="0.25">
      <c r="A588" s="34">
        <v>60375</v>
      </c>
      <c r="B588" s="35" t="s">
        <v>620</v>
      </c>
      <c r="C588" s="36" t="s">
        <v>74</v>
      </c>
      <c r="D588" s="37">
        <v>89.01</v>
      </c>
    </row>
    <row r="589" spans="1:4" x14ac:dyDescent="0.25">
      <c r="A589" s="34">
        <v>60049</v>
      </c>
      <c r="B589" s="35" t="s">
        <v>621</v>
      </c>
      <c r="C589" s="36" t="s">
        <v>53</v>
      </c>
      <c r="D589" s="37">
        <v>1.82</v>
      </c>
    </row>
    <row r="590" spans="1:4" x14ac:dyDescent="0.25">
      <c r="A590" s="34">
        <v>60050</v>
      </c>
      <c r="B590" s="35" t="s">
        <v>622</v>
      </c>
      <c r="C590" s="36" t="s">
        <v>53</v>
      </c>
      <c r="D590" s="37">
        <v>2.85</v>
      </c>
    </row>
    <row r="591" spans="1:4" x14ac:dyDescent="0.25">
      <c r="A591" s="34">
        <v>60051</v>
      </c>
      <c r="B591" s="35" t="s">
        <v>623</v>
      </c>
      <c r="C591" s="36" t="s">
        <v>53</v>
      </c>
      <c r="D591" s="37">
        <v>4.04</v>
      </c>
    </row>
    <row r="592" spans="1:4" x14ac:dyDescent="0.25">
      <c r="A592" s="34">
        <v>60332</v>
      </c>
      <c r="B592" s="35" t="s">
        <v>624</v>
      </c>
      <c r="C592" s="36" t="s">
        <v>53</v>
      </c>
      <c r="D592" s="37">
        <v>11.38</v>
      </c>
    </row>
    <row r="593" spans="1:4" x14ac:dyDescent="0.25">
      <c r="A593" s="34">
        <v>60376</v>
      </c>
      <c r="B593" s="35" t="s">
        <v>625</v>
      </c>
      <c r="C593" s="36" t="s">
        <v>53</v>
      </c>
      <c r="D593" s="37">
        <v>175.57</v>
      </c>
    </row>
    <row r="594" spans="1:4" x14ac:dyDescent="0.25">
      <c r="A594" s="34">
        <v>60112</v>
      </c>
      <c r="B594" s="35" t="s">
        <v>626</v>
      </c>
      <c r="C594" s="36" t="s">
        <v>53</v>
      </c>
      <c r="D594" s="37">
        <v>0.82</v>
      </c>
    </row>
    <row r="595" spans="1:4" x14ac:dyDescent="0.25">
      <c r="A595" s="34">
        <v>60113</v>
      </c>
      <c r="B595" s="35" t="s">
        <v>627</v>
      </c>
      <c r="C595" s="36" t="s">
        <v>53</v>
      </c>
      <c r="D595" s="37">
        <v>1.24</v>
      </c>
    </row>
    <row r="596" spans="1:4" x14ac:dyDescent="0.25">
      <c r="A596" s="34">
        <v>60114</v>
      </c>
      <c r="B596" s="35" t="s">
        <v>628</v>
      </c>
      <c r="C596" s="36" t="s">
        <v>53</v>
      </c>
      <c r="D596" s="37">
        <v>1.71</v>
      </c>
    </row>
    <row r="597" spans="1:4" x14ac:dyDescent="0.25">
      <c r="A597" s="34">
        <v>60115</v>
      </c>
      <c r="B597" s="35" t="s">
        <v>629</v>
      </c>
      <c r="C597" s="36" t="s">
        <v>53</v>
      </c>
      <c r="D597" s="37">
        <v>2.72</v>
      </c>
    </row>
    <row r="598" spans="1:4" x14ac:dyDescent="0.25">
      <c r="A598" s="34">
        <v>60116</v>
      </c>
      <c r="B598" s="35" t="s">
        <v>630</v>
      </c>
      <c r="C598" s="36" t="s">
        <v>53</v>
      </c>
      <c r="D598" s="37">
        <v>3.43</v>
      </c>
    </row>
    <row r="599" spans="1:4" x14ac:dyDescent="0.25">
      <c r="A599" s="34">
        <v>60117</v>
      </c>
      <c r="B599" s="35" t="s">
        <v>631</v>
      </c>
      <c r="C599" s="36" t="s">
        <v>53</v>
      </c>
      <c r="D599" s="37">
        <v>4.88</v>
      </c>
    </row>
    <row r="600" spans="1:4" x14ac:dyDescent="0.25">
      <c r="A600" s="34">
        <v>60118</v>
      </c>
      <c r="B600" s="35" t="s">
        <v>632</v>
      </c>
      <c r="C600" s="36" t="s">
        <v>53</v>
      </c>
      <c r="D600" s="37">
        <v>12.2</v>
      </c>
    </row>
    <row r="601" spans="1:4" x14ac:dyDescent="0.25">
      <c r="A601" s="34">
        <v>60254</v>
      </c>
      <c r="B601" s="35" t="s">
        <v>633</v>
      </c>
      <c r="C601" s="36" t="s">
        <v>53</v>
      </c>
      <c r="D601" s="37">
        <v>28.98</v>
      </c>
    </row>
    <row r="602" spans="1:4" x14ac:dyDescent="0.25">
      <c r="A602" s="26"/>
      <c r="B602" s="27" t="s">
        <v>634</v>
      </c>
      <c r="C602" s="28"/>
      <c r="D602" s="29"/>
    </row>
    <row r="603" spans="1:4" x14ac:dyDescent="0.25">
      <c r="A603" s="34">
        <v>60445</v>
      </c>
      <c r="B603" s="35" t="s">
        <v>635</v>
      </c>
      <c r="C603" s="36" t="s">
        <v>53</v>
      </c>
      <c r="D603" s="37">
        <v>11.72</v>
      </c>
    </row>
    <row r="604" spans="1:4" x14ac:dyDescent="0.25">
      <c r="A604" s="34">
        <v>60446</v>
      </c>
      <c r="B604" s="35" t="s">
        <v>636</v>
      </c>
      <c r="C604" s="36" t="s">
        <v>53</v>
      </c>
      <c r="D604" s="37">
        <v>11.74</v>
      </c>
    </row>
    <row r="605" spans="1:4" x14ac:dyDescent="0.25">
      <c r="A605" s="34">
        <v>60447</v>
      </c>
      <c r="B605" s="35" t="s">
        <v>637</v>
      </c>
      <c r="C605" s="36" t="s">
        <v>53</v>
      </c>
      <c r="D605" s="37">
        <v>11.74</v>
      </c>
    </row>
    <row r="606" spans="1:4" x14ac:dyDescent="0.25">
      <c r="A606" s="34">
        <v>60448</v>
      </c>
      <c r="B606" s="35" t="s">
        <v>638</v>
      </c>
      <c r="C606" s="36" t="s">
        <v>53</v>
      </c>
      <c r="D606" s="37">
        <v>11.74</v>
      </c>
    </row>
    <row r="607" spans="1:4" x14ac:dyDescent="0.25">
      <c r="A607" s="34">
        <v>60449</v>
      </c>
      <c r="B607" s="35" t="s">
        <v>639</v>
      </c>
      <c r="C607" s="36" t="s">
        <v>53</v>
      </c>
      <c r="D607" s="37">
        <v>17.3</v>
      </c>
    </row>
    <row r="608" spans="1:4" x14ac:dyDescent="0.25">
      <c r="A608" s="34">
        <v>60450</v>
      </c>
      <c r="B608" s="35" t="s">
        <v>640</v>
      </c>
      <c r="C608" s="36" t="s">
        <v>53</v>
      </c>
      <c r="D608" s="37">
        <v>17.940000000000001</v>
      </c>
    </row>
    <row r="609" spans="1:4" x14ac:dyDescent="0.25">
      <c r="A609" s="34">
        <v>60451</v>
      </c>
      <c r="B609" s="35" t="s">
        <v>641</v>
      </c>
      <c r="C609" s="36" t="s">
        <v>53</v>
      </c>
      <c r="D609" s="37">
        <v>24.93</v>
      </c>
    </row>
    <row r="610" spans="1:4" x14ac:dyDescent="0.25">
      <c r="A610" s="34">
        <v>60429</v>
      </c>
      <c r="B610" s="35" t="s">
        <v>642</v>
      </c>
      <c r="C610" s="36" t="s">
        <v>53</v>
      </c>
      <c r="D610" s="37">
        <v>258.36</v>
      </c>
    </row>
    <row r="611" spans="1:4" x14ac:dyDescent="0.25">
      <c r="A611" s="34">
        <v>60428</v>
      </c>
      <c r="B611" s="35" t="s">
        <v>643</v>
      </c>
      <c r="C611" s="36" t="s">
        <v>53</v>
      </c>
      <c r="D611" s="37">
        <v>258.36</v>
      </c>
    </row>
    <row r="612" spans="1:4" x14ac:dyDescent="0.25">
      <c r="A612" s="34">
        <v>60452</v>
      </c>
      <c r="B612" s="35" t="s">
        <v>644</v>
      </c>
      <c r="C612" s="36" t="s">
        <v>53</v>
      </c>
      <c r="D612" s="37">
        <v>58.76</v>
      </c>
    </row>
    <row r="613" spans="1:4" x14ac:dyDescent="0.25">
      <c r="A613" s="34">
        <v>60453</v>
      </c>
      <c r="B613" s="35" t="s">
        <v>645</v>
      </c>
      <c r="C613" s="36" t="s">
        <v>53</v>
      </c>
      <c r="D613" s="37">
        <v>58.76</v>
      </c>
    </row>
    <row r="614" spans="1:4" x14ac:dyDescent="0.25">
      <c r="A614" s="34">
        <v>60454</v>
      </c>
      <c r="B614" s="35" t="s">
        <v>646</v>
      </c>
      <c r="C614" s="36" t="s">
        <v>53</v>
      </c>
      <c r="D614" s="37">
        <v>58.76</v>
      </c>
    </row>
    <row r="615" spans="1:4" x14ac:dyDescent="0.25">
      <c r="A615" s="34">
        <v>60455</v>
      </c>
      <c r="B615" s="35" t="s">
        <v>647</v>
      </c>
      <c r="C615" s="36" t="s">
        <v>53</v>
      </c>
      <c r="D615" s="37">
        <v>81.66</v>
      </c>
    </row>
    <row r="616" spans="1:4" x14ac:dyDescent="0.25">
      <c r="A616" s="34">
        <v>60055</v>
      </c>
      <c r="B616" s="35" t="s">
        <v>648</v>
      </c>
      <c r="C616" s="36" t="s">
        <v>53</v>
      </c>
      <c r="D616" s="37">
        <v>235.16</v>
      </c>
    </row>
    <row r="617" spans="1:4" x14ac:dyDescent="0.25">
      <c r="A617" s="34">
        <v>60255</v>
      </c>
      <c r="B617" s="35" t="s">
        <v>649</v>
      </c>
      <c r="C617" s="36" t="s">
        <v>53</v>
      </c>
      <c r="D617" s="37">
        <v>296.58999999999997</v>
      </c>
    </row>
    <row r="618" spans="1:4" x14ac:dyDescent="0.25">
      <c r="A618" s="34">
        <v>60172</v>
      </c>
      <c r="B618" s="35" t="s">
        <v>650</v>
      </c>
      <c r="C618" s="36" t="s">
        <v>53</v>
      </c>
      <c r="D618" s="37">
        <v>369.51</v>
      </c>
    </row>
    <row r="619" spans="1:4" x14ac:dyDescent="0.25">
      <c r="A619" s="34">
        <v>60054</v>
      </c>
      <c r="B619" s="35" t="s">
        <v>651</v>
      </c>
      <c r="C619" s="36" t="s">
        <v>53</v>
      </c>
      <c r="D619" s="37">
        <v>947.51</v>
      </c>
    </row>
    <row r="620" spans="1:4" x14ac:dyDescent="0.25">
      <c r="A620" s="34">
        <v>60256</v>
      </c>
      <c r="B620" s="35" t="s">
        <v>652</v>
      </c>
      <c r="C620" s="36" t="s">
        <v>53</v>
      </c>
      <c r="D620" s="37">
        <v>1289.51</v>
      </c>
    </row>
    <row r="621" spans="1:4" x14ac:dyDescent="0.25">
      <c r="A621" s="34">
        <v>60387</v>
      </c>
      <c r="B621" s="35" t="s">
        <v>653</v>
      </c>
      <c r="C621" s="36" t="s">
        <v>53</v>
      </c>
      <c r="D621" s="37">
        <v>8368.0499999999993</v>
      </c>
    </row>
    <row r="622" spans="1:4" x14ac:dyDescent="0.25">
      <c r="A622" s="34">
        <v>60407</v>
      </c>
      <c r="B622" s="35" t="s">
        <v>654</v>
      </c>
      <c r="C622" s="36" t="s">
        <v>53</v>
      </c>
      <c r="D622" s="37">
        <v>53.41</v>
      </c>
    </row>
    <row r="623" spans="1:4" x14ac:dyDescent="0.25">
      <c r="A623" s="34">
        <v>60087</v>
      </c>
      <c r="B623" s="35" t="s">
        <v>655</v>
      </c>
      <c r="C623" s="36" t="s">
        <v>53</v>
      </c>
      <c r="D623" s="37">
        <v>60.11</v>
      </c>
    </row>
    <row r="624" spans="1:4" x14ac:dyDescent="0.25">
      <c r="A624" s="34">
        <v>60212</v>
      </c>
      <c r="B624" s="35" t="s">
        <v>656</v>
      </c>
      <c r="C624" s="36" t="s">
        <v>53</v>
      </c>
      <c r="D624" s="37">
        <v>48.21</v>
      </c>
    </row>
    <row r="625" spans="1:4" x14ac:dyDescent="0.25">
      <c r="A625" s="34">
        <v>60427</v>
      </c>
      <c r="B625" s="35" t="s">
        <v>657</v>
      </c>
      <c r="C625" s="36" t="s">
        <v>53</v>
      </c>
      <c r="D625" s="37">
        <v>43.71</v>
      </c>
    </row>
    <row r="626" spans="1:4" ht="30" x14ac:dyDescent="0.25">
      <c r="A626" s="34">
        <v>60395</v>
      </c>
      <c r="B626" s="35" t="s">
        <v>658</v>
      </c>
      <c r="C626" s="36" t="s">
        <v>53</v>
      </c>
      <c r="D626" s="37">
        <v>619.05999999999995</v>
      </c>
    </row>
    <row r="627" spans="1:4" x14ac:dyDescent="0.25">
      <c r="A627" s="34">
        <v>60409</v>
      </c>
      <c r="B627" s="35" t="s">
        <v>659</v>
      </c>
      <c r="C627" s="36" t="s">
        <v>53</v>
      </c>
      <c r="D627" s="37">
        <v>66.239999999999995</v>
      </c>
    </row>
    <row r="628" spans="1:4" x14ac:dyDescent="0.25">
      <c r="A628" s="34">
        <v>60410</v>
      </c>
      <c r="B628" s="35" t="s">
        <v>660</v>
      </c>
      <c r="C628" s="36" t="s">
        <v>53</v>
      </c>
      <c r="D628" s="37">
        <v>97.16</v>
      </c>
    </row>
    <row r="629" spans="1:4" x14ac:dyDescent="0.25">
      <c r="A629" s="34">
        <v>60317</v>
      </c>
      <c r="B629" s="35" t="s">
        <v>661</v>
      </c>
      <c r="C629" s="36" t="s">
        <v>53</v>
      </c>
      <c r="D629" s="37">
        <v>108.76</v>
      </c>
    </row>
    <row r="630" spans="1:4" x14ac:dyDescent="0.25">
      <c r="A630" s="34">
        <v>60318</v>
      </c>
      <c r="B630" s="35" t="s">
        <v>662</v>
      </c>
      <c r="C630" s="36" t="s">
        <v>53</v>
      </c>
      <c r="D630" s="37">
        <v>124.76</v>
      </c>
    </row>
    <row r="631" spans="1:4" x14ac:dyDescent="0.25">
      <c r="A631" s="34">
        <v>60244</v>
      </c>
      <c r="B631" s="35" t="s">
        <v>663</v>
      </c>
      <c r="C631" s="36" t="s">
        <v>53</v>
      </c>
      <c r="D631" s="37">
        <v>25.23</v>
      </c>
    </row>
    <row r="632" spans="1:4" x14ac:dyDescent="0.25">
      <c r="A632" s="34">
        <v>60261</v>
      </c>
      <c r="B632" s="35" t="s">
        <v>664</v>
      </c>
      <c r="C632" s="36" t="s">
        <v>53</v>
      </c>
      <c r="D632" s="37">
        <v>15.6</v>
      </c>
    </row>
    <row r="633" spans="1:4" x14ac:dyDescent="0.25">
      <c r="A633" s="34">
        <v>60152</v>
      </c>
      <c r="B633" s="35" t="s">
        <v>665</v>
      </c>
      <c r="C633" s="36" t="s">
        <v>53</v>
      </c>
      <c r="D633" s="37">
        <v>21.74</v>
      </c>
    </row>
    <row r="634" spans="1:4" x14ac:dyDescent="0.25">
      <c r="A634" s="34">
        <v>60153</v>
      </c>
      <c r="B634" s="35" t="s">
        <v>666</v>
      </c>
      <c r="C634" s="36" t="s">
        <v>53</v>
      </c>
      <c r="D634" s="37">
        <v>29.2</v>
      </c>
    </row>
    <row r="635" spans="1:4" x14ac:dyDescent="0.25">
      <c r="A635" s="34">
        <v>60155</v>
      </c>
      <c r="B635" s="35" t="s">
        <v>667</v>
      </c>
      <c r="C635" s="36" t="s">
        <v>53</v>
      </c>
      <c r="D635" s="37">
        <v>41.87</v>
      </c>
    </row>
    <row r="636" spans="1:4" x14ac:dyDescent="0.25">
      <c r="A636" s="34">
        <v>60156</v>
      </c>
      <c r="B636" s="35" t="s">
        <v>668</v>
      </c>
      <c r="C636" s="36" t="s">
        <v>53</v>
      </c>
      <c r="D636" s="37">
        <v>97.7</v>
      </c>
    </row>
    <row r="637" spans="1:4" x14ac:dyDescent="0.25">
      <c r="A637" s="34">
        <v>60151</v>
      </c>
      <c r="B637" s="35" t="s">
        <v>669</v>
      </c>
      <c r="C637" s="36" t="s">
        <v>53</v>
      </c>
      <c r="D637" s="37">
        <v>12.86</v>
      </c>
    </row>
    <row r="638" spans="1:4" x14ac:dyDescent="0.25">
      <c r="A638" s="34">
        <v>60149</v>
      </c>
      <c r="B638" s="35" t="s">
        <v>670</v>
      </c>
      <c r="C638" s="36" t="s">
        <v>53</v>
      </c>
      <c r="D638" s="37">
        <v>12.86</v>
      </c>
    </row>
    <row r="639" spans="1:4" x14ac:dyDescent="0.25">
      <c r="A639" s="34">
        <v>60150</v>
      </c>
      <c r="B639" s="35" t="s">
        <v>671</v>
      </c>
      <c r="C639" s="36" t="s">
        <v>53</v>
      </c>
      <c r="D639" s="37">
        <v>21.45</v>
      </c>
    </row>
    <row r="640" spans="1:4" x14ac:dyDescent="0.25">
      <c r="A640" s="26"/>
      <c r="B640" s="27" t="s">
        <v>672</v>
      </c>
      <c r="C640" s="28"/>
      <c r="D640" s="29"/>
    </row>
    <row r="641" spans="1:4" x14ac:dyDescent="0.25">
      <c r="A641" s="34">
        <v>60078</v>
      </c>
      <c r="B641" s="35" t="s">
        <v>673</v>
      </c>
      <c r="C641" s="36" t="s">
        <v>74</v>
      </c>
      <c r="D641" s="37">
        <v>1.95</v>
      </c>
    </row>
    <row r="642" spans="1:4" x14ac:dyDescent="0.25">
      <c r="A642" s="34">
        <v>60081</v>
      </c>
      <c r="B642" s="35" t="s">
        <v>674</v>
      </c>
      <c r="C642" s="36" t="s">
        <v>74</v>
      </c>
      <c r="D642" s="37">
        <v>2.4900000000000002</v>
      </c>
    </row>
    <row r="643" spans="1:4" x14ac:dyDescent="0.25">
      <c r="A643" s="34">
        <v>60082</v>
      </c>
      <c r="B643" s="35" t="s">
        <v>675</v>
      </c>
      <c r="C643" s="36" t="s">
        <v>74</v>
      </c>
      <c r="D643" s="37">
        <v>3.33</v>
      </c>
    </row>
    <row r="644" spans="1:4" x14ac:dyDescent="0.25">
      <c r="A644" s="34">
        <v>60083</v>
      </c>
      <c r="B644" s="35" t="s">
        <v>676</v>
      </c>
      <c r="C644" s="36" t="s">
        <v>74</v>
      </c>
      <c r="D644" s="37">
        <v>4.17</v>
      </c>
    </row>
    <row r="645" spans="1:4" x14ac:dyDescent="0.25">
      <c r="A645" s="34">
        <v>60079</v>
      </c>
      <c r="B645" s="35" t="s">
        <v>677</v>
      </c>
      <c r="C645" s="36" t="s">
        <v>74</v>
      </c>
      <c r="D645" s="37">
        <v>5.31</v>
      </c>
    </row>
    <row r="646" spans="1:4" x14ac:dyDescent="0.25">
      <c r="A646" s="34">
        <v>60080</v>
      </c>
      <c r="B646" s="35" t="s">
        <v>678</v>
      </c>
      <c r="C646" s="36" t="s">
        <v>74</v>
      </c>
      <c r="D646" s="37">
        <v>7.72</v>
      </c>
    </row>
    <row r="647" spans="1:4" x14ac:dyDescent="0.25">
      <c r="A647" s="34">
        <v>60303</v>
      </c>
      <c r="B647" s="35" t="s">
        <v>679</v>
      </c>
      <c r="C647" s="36" t="s">
        <v>313</v>
      </c>
      <c r="D647" s="37">
        <v>11.46</v>
      </c>
    </row>
    <row r="648" spans="1:4" x14ac:dyDescent="0.25">
      <c r="A648" s="34">
        <v>60304</v>
      </c>
      <c r="B648" s="35" t="s">
        <v>680</v>
      </c>
      <c r="C648" s="36" t="s">
        <v>74</v>
      </c>
      <c r="D648" s="37">
        <v>2.69</v>
      </c>
    </row>
    <row r="649" spans="1:4" x14ac:dyDescent="0.25">
      <c r="A649" s="34">
        <v>60363</v>
      </c>
      <c r="B649" s="35" t="s">
        <v>681</v>
      </c>
      <c r="C649" s="36" t="s">
        <v>313</v>
      </c>
      <c r="D649" s="37">
        <v>7.57</v>
      </c>
    </row>
    <row r="650" spans="1:4" x14ac:dyDescent="0.25">
      <c r="A650" s="26"/>
      <c r="B650" s="27" t="s">
        <v>682</v>
      </c>
      <c r="C650" s="28"/>
      <c r="D650" s="29"/>
    </row>
    <row r="651" spans="1:4" x14ac:dyDescent="0.25">
      <c r="A651" s="34">
        <v>60005</v>
      </c>
      <c r="B651" s="35" t="s">
        <v>683</v>
      </c>
      <c r="C651" s="36" t="s">
        <v>53</v>
      </c>
      <c r="D651" s="37">
        <v>99.97</v>
      </c>
    </row>
    <row r="652" spans="1:4" x14ac:dyDescent="0.25">
      <c r="A652" s="34">
        <v>60168</v>
      </c>
      <c r="B652" s="35" t="s">
        <v>684</v>
      </c>
      <c r="C652" s="36" t="s">
        <v>53</v>
      </c>
      <c r="D652" s="37">
        <v>58.79</v>
      </c>
    </row>
    <row r="653" spans="1:4" x14ac:dyDescent="0.25">
      <c r="A653" s="30">
        <v>60097</v>
      </c>
      <c r="B653" s="31" t="s">
        <v>685</v>
      </c>
      <c r="C653" s="32" t="s">
        <v>53</v>
      </c>
      <c r="D653" s="33">
        <v>36.76</v>
      </c>
    </row>
    <row r="654" spans="1:4" x14ac:dyDescent="0.25">
      <c r="A654" s="34">
        <v>60099</v>
      </c>
      <c r="B654" s="35" t="s">
        <v>686</v>
      </c>
      <c r="C654" s="36" t="s">
        <v>53</v>
      </c>
      <c r="D654" s="37">
        <v>53.64</v>
      </c>
    </row>
    <row r="655" spans="1:4" x14ac:dyDescent="0.25">
      <c r="A655" s="34">
        <v>60101</v>
      </c>
      <c r="B655" s="35" t="s">
        <v>687</v>
      </c>
      <c r="C655" s="36" t="s">
        <v>53</v>
      </c>
      <c r="D655" s="37">
        <v>77.58</v>
      </c>
    </row>
    <row r="656" spans="1:4" x14ac:dyDescent="0.25">
      <c r="A656" s="34">
        <v>60103</v>
      </c>
      <c r="B656" s="35" t="s">
        <v>688</v>
      </c>
      <c r="C656" s="36" t="s">
        <v>53</v>
      </c>
      <c r="D656" s="37">
        <v>93.25</v>
      </c>
    </row>
    <row r="657" spans="1:4" x14ac:dyDescent="0.25">
      <c r="A657" s="34">
        <v>60098</v>
      </c>
      <c r="B657" s="35" t="s">
        <v>689</v>
      </c>
      <c r="C657" s="36" t="s">
        <v>53</v>
      </c>
      <c r="D657" s="37">
        <v>46.31</v>
      </c>
    </row>
    <row r="658" spans="1:4" x14ac:dyDescent="0.25">
      <c r="A658" s="30">
        <v>60100</v>
      </c>
      <c r="B658" s="31" t="s">
        <v>690</v>
      </c>
      <c r="C658" s="32" t="s">
        <v>53</v>
      </c>
      <c r="D658" s="33">
        <v>71.92</v>
      </c>
    </row>
    <row r="659" spans="1:4" x14ac:dyDescent="0.25">
      <c r="A659" s="34">
        <v>60102</v>
      </c>
      <c r="B659" s="35" t="s">
        <v>691</v>
      </c>
      <c r="C659" s="36" t="s">
        <v>53</v>
      </c>
      <c r="D659" s="37">
        <v>97.23</v>
      </c>
    </row>
    <row r="660" spans="1:4" x14ac:dyDescent="0.25">
      <c r="A660" s="34">
        <v>60104</v>
      </c>
      <c r="B660" s="35" t="s">
        <v>692</v>
      </c>
      <c r="C660" s="36" t="s">
        <v>53</v>
      </c>
      <c r="D660" s="37">
        <v>123.45</v>
      </c>
    </row>
    <row r="661" spans="1:4" ht="30" x14ac:dyDescent="0.25">
      <c r="A661" s="34">
        <v>60236</v>
      </c>
      <c r="B661" s="35" t="s">
        <v>693</v>
      </c>
      <c r="C661" s="36" t="s">
        <v>53</v>
      </c>
      <c r="D661" s="37">
        <v>86.45</v>
      </c>
    </row>
    <row r="662" spans="1:4" ht="30" x14ac:dyDescent="0.25">
      <c r="A662" s="34">
        <v>60237</v>
      </c>
      <c r="B662" s="35" t="s">
        <v>694</v>
      </c>
      <c r="C662" s="36" t="s">
        <v>53</v>
      </c>
      <c r="D662" s="37">
        <v>126.94</v>
      </c>
    </row>
    <row r="663" spans="1:4" ht="30" x14ac:dyDescent="0.25">
      <c r="A663" s="34">
        <v>60238</v>
      </c>
      <c r="B663" s="35" t="s">
        <v>695</v>
      </c>
      <c r="C663" s="36" t="s">
        <v>53</v>
      </c>
      <c r="D663" s="37">
        <v>169.7</v>
      </c>
    </row>
    <row r="664" spans="1:4" x14ac:dyDescent="0.25">
      <c r="A664" s="34">
        <v>60243</v>
      </c>
      <c r="B664" s="35" t="s">
        <v>696</v>
      </c>
      <c r="C664" s="36" t="s">
        <v>53</v>
      </c>
      <c r="D664" s="37">
        <v>42.82</v>
      </c>
    </row>
    <row r="665" spans="1:4" x14ac:dyDescent="0.25">
      <c r="A665" s="34">
        <v>60247</v>
      </c>
      <c r="B665" s="35" t="s">
        <v>697</v>
      </c>
      <c r="C665" s="36" t="s">
        <v>53</v>
      </c>
      <c r="D665" s="37">
        <v>69.239999999999995</v>
      </c>
    </row>
    <row r="666" spans="1:4" x14ac:dyDescent="0.25">
      <c r="A666" s="34">
        <v>60177</v>
      </c>
      <c r="B666" s="35" t="s">
        <v>698</v>
      </c>
      <c r="C666" s="36" t="s">
        <v>53</v>
      </c>
      <c r="D666" s="37">
        <v>49.96</v>
      </c>
    </row>
    <row r="667" spans="1:4" x14ac:dyDescent="0.25">
      <c r="A667" s="34">
        <v>60108</v>
      </c>
      <c r="B667" s="35" t="s">
        <v>699</v>
      </c>
      <c r="C667" s="36" t="s">
        <v>53</v>
      </c>
      <c r="D667" s="37">
        <v>82.64</v>
      </c>
    </row>
    <row r="668" spans="1:4" x14ac:dyDescent="0.25">
      <c r="A668" s="34">
        <v>60107</v>
      </c>
      <c r="B668" s="35" t="s">
        <v>700</v>
      </c>
      <c r="C668" s="36" t="s">
        <v>53</v>
      </c>
      <c r="D668" s="37">
        <v>61.81</v>
      </c>
    </row>
    <row r="669" spans="1:4" x14ac:dyDescent="0.25">
      <c r="A669" s="34">
        <v>60109</v>
      </c>
      <c r="B669" s="35" t="s">
        <v>701</v>
      </c>
      <c r="C669" s="36" t="s">
        <v>53</v>
      </c>
      <c r="D669" s="37">
        <v>104.84</v>
      </c>
    </row>
    <row r="670" spans="1:4" x14ac:dyDescent="0.25">
      <c r="A670" s="34">
        <v>60187</v>
      </c>
      <c r="B670" s="35" t="s">
        <v>702</v>
      </c>
      <c r="C670" s="36" t="s">
        <v>53</v>
      </c>
      <c r="D670" s="37">
        <v>141.53</v>
      </c>
    </row>
    <row r="671" spans="1:4" ht="45" x14ac:dyDescent="0.25">
      <c r="A671" s="34">
        <v>60169</v>
      </c>
      <c r="B671" s="35" t="s">
        <v>703</v>
      </c>
      <c r="C671" s="36" t="s">
        <v>53</v>
      </c>
      <c r="D671" s="37">
        <v>129.51</v>
      </c>
    </row>
    <row r="672" spans="1:4" x14ac:dyDescent="0.25">
      <c r="A672" s="34">
        <v>60110</v>
      </c>
      <c r="B672" s="35" t="s">
        <v>704</v>
      </c>
      <c r="C672" s="36" t="s">
        <v>53</v>
      </c>
      <c r="D672" s="37">
        <v>56.66</v>
      </c>
    </row>
    <row r="673" spans="1:4" x14ac:dyDescent="0.25">
      <c r="A673" s="34">
        <v>60190</v>
      </c>
      <c r="B673" s="35" t="s">
        <v>705</v>
      </c>
      <c r="C673" s="36" t="s">
        <v>53</v>
      </c>
      <c r="D673" s="37">
        <v>72.010000000000005</v>
      </c>
    </row>
    <row r="674" spans="1:4" x14ac:dyDescent="0.25">
      <c r="A674" s="34">
        <v>60179</v>
      </c>
      <c r="B674" s="35" t="s">
        <v>706</v>
      </c>
      <c r="C674" s="36" t="s">
        <v>53</v>
      </c>
      <c r="D674" s="37">
        <v>93.51</v>
      </c>
    </row>
    <row r="675" spans="1:4" x14ac:dyDescent="0.25">
      <c r="A675" s="34">
        <v>60396</v>
      </c>
      <c r="B675" s="35" t="s">
        <v>707</v>
      </c>
      <c r="C675" s="36" t="s">
        <v>53</v>
      </c>
      <c r="D675" s="37">
        <v>42.59</v>
      </c>
    </row>
    <row r="676" spans="1:4" x14ac:dyDescent="0.25">
      <c r="A676" s="34">
        <v>60259</v>
      </c>
      <c r="B676" s="35" t="s">
        <v>708</v>
      </c>
      <c r="C676" s="36" t="s">
        <v>53</v>
      </c>
      <c r="D676" s="37">
        <v>58.29</v>
      </c>
    </row>
    <row r="677" spans="1:4" x14ac:dyDescent="0.25">
      <c r="A677" s="34">
        <v>60319</v>
      </c>
      <c r="B677" s="35" t="s">
        <v>709</v>
      </c>
      <c r="C677" s="36" t="s">
        <v>53</v>
      </c>
      <c r="D677" s="37">
        <v>443.35</v>
      </c>
    </row>
    <row r="678" spans="1:4" ht="30" x14ac:dyDescent="0.25">
      <c r="A678" s="34">
        <v>60084</v>
      </c>
      <c r="B678" s="35" t="s">
        <v>710</v>
      </c>
      <c r="C678" s="36" t="s">
        <v>53</v>
      </c>
      <c r="D678" s="37">
        <v>41.59</v>
      </c>
    </row>
    <row r="679" spans="1:4" ht="30" x14ac:dyDescent="0.25">
      <c r="A679" s="34">
        <v>60085</v>
      </c>
      <c r="B679" s="35" t="s">
        <v>711</v>
      </c>
      <c r="C679" s="36" t="s">
        <v>53</v>
      </c>
      <c r="D679" s="37">
        <v>23.59</v>
      </c>
    </row>
    <row r="680" spans="1:4" ht="30" x14ac:dyDescent="0.25">
      <c r="A680" s="34">
        <v>60191</v>
      </c>
      <c r="B680" s="35" t="s">
        <v>712</v>
      </c>
      <c r="C680" s="36" t="s">
        <v>53</v>
      </c>
      <c r="D680" s="37">
        <v>227.21</v>
      </c>
    </row>
    <row r="681" spans="1:4" x14ac:dyDescent="0.25">
      <c r="A681" s="34">
        <v>60136</v>
      </c>
      <c r="B681" s="35" t="s">
        <v>713</v>
      </c>
      <c r="C681" s="36" t="s">
        <v>53</v>
      </c>
      <c r="D681" s="37">
        <v>144.47</v>
      </c>
    </row>
    <row r="682" spans="1:4" x14ac:dyDescent="0.25">
      <c r="A682" s="34">
        <v>60414</v>
      </c>
      <c r="B682" s="35" t="s">
        <v>714</v>
      </c>
      <c r="C682" s="36" t="s">
        <v>53</v>
      </c>
      <c r="D682" s="37">
        <v>15.27</v>
      </c>
    </row>
    <row r="683" spans="1:4" x14ac:dyDescent="0.25">
      <c r="A683" s="34">
        <v>60315</v>
      </c>
      <c r="B683" s="35" t="s">
        <v>715</v>
      </c>
      <c r="C683" s="36" t="s">
        <v>53</v>
      </c>
      <c r="D683" s="37">
        <v>28.27</v>
      </c>
    </row>
    <row r="684" spans="1:4" x14ac:dyDescent="0.25">
      <c r="A684" s="34">
        <v>60316</v>
      </c>
      <c r="B684" s="35" t="s">
        <v>716</v>
      </c>
      <c r="C684" s="36" t="s">
        <v>53</v>
      </c>
      <c r="D684" s="37">
        <v>30.97</v>
      </c>
    </row>
    <row r="685" spans="1:4" x14ac:dyDescent="0.25">
      <c r="A685" s="34">
        <v>60094</v>
      </c>
      <c r="B685" s="35" t="s">
        <v>717</v>
      </c>
      <c r="C685" s="36" t="s">
        <v>53</v>
      </c>
      <c r="D685" s="37">
        <v>10.17</v>
      </c>
    </row>
    <row r="686" spans="1:4" x14ac:dyDescent="0.25">
      <c r="A686" s="34">
        <v>60095</v>
      </c>
      <c r="B686" s="35" t="s">
        <v>718</v>
      </c>
      <c r="C686" s="36" t="s">
        <v>53</v>
      </c>
      <c r="D686" s="37">
        <v>17.04</v>
      </c>
    </row>
    <row r="687" spans="1:4" x14ac:dyDescent="0.25">
      <c r="A687" s="34">
        <v>60253</v>
      </c>
      <c r="B687" s="35" t="s">
        <v>719</v>
      </c>
      <c r="C687" s="36" t="s">
        <v>53</v>
      </c>
      <c r="D687" s="37">
        <v>26.37</v>
      </c>
    </row>
    <row r="688" spans="1:4" x14ac:dyDescent="0.25">
      <c r="A688" s="34">
        <v>60413</v>
      </c>
      <c r="B688" s="35" t="s">
        <v>720</v>
      </c>
      <c r="C688" s="36" t="s">
        <v>53</v>
      </c>
      <c r="D688" s="37">
        <v>92.47</v>
      </c>
    </row>
    <row r="689" spans="1:4" x14ac:dyDescent="0.25">
      <c r="A689" s="30">
        <v>60090</v>
      </c>
      <c r="B689" s="31" t="s">
        <v>721</v>
      </c>
      <c r="C689" s="32" t="s">
        <v>53</v>
      </c>
      <c r="D689" s="33">
        <v>6.04</v>
      </c>
    </row>
    <row r="690" spans="1:4" x14ac:dyDescent="0.25">
      <c r="A690" s="30">
        <v>60091</v>
      </c>
      <c r="B690" s="31" t="s">
        <v>722</v>
      </c>
      <c r="C690" s="32" t="s">
        <v>53</v>
      </c>
      <c r="D690" s="33">
        <v>6.04</v>
      </c>
    </row>
    <row r="691" spans="1:4" x14ac:dyDescent="0.25">
      <c r="A691" s="34">
        <v>60245</v>
      </c>
      <c r="B691" s="35" t="s">
        <v>723</v>
      </c>
      <c r="C691" s="36" t="s">
        <v>53</v>
      </c>
      <c r="D691" s="37">
        <v>9.83</v>
      </c>
    </row>
    <row r="692" spans="1:4" x14ac:dyDescent="0.25">
      <c r="A692" s="34">
        <v>60093</v>
      </c>
      <c r="B692" s="35" t="s">
        <v>724</v>
      </c>
      <c r="C692" s="36" t="s">
        <v>53</v>
      </c>
      <c r="D692" s="37">
        <v>2.83</v>
      </c>
    </row>
    <row r="693" spans="1:4" x14ac:dyDescent="0.25">
      <c r="A693" s="34">
        <v>60188</v>
      </c>
      <c r="B693" s="35" t="s">
        <v>725</v>
      </c>
      <c r="C693" s="36" t="s">
        <v>53</v>
      </c>
      <c r="D693" s="37">
        <v>1.03</v>
      </c>
    </row>
    <row r="694" spans="1:4" x14ac:dyDescent="0.25">
      <c r="A694" s="26"/>
      <c r="B694" s="27" t="s">
        <v>726</v>
      </c>
      <c r="C694" s="28"/>
      <c r="D694" s="29"/>
    </row>
    <row r="695" spans="1:4" ht="30" x14ac:dyDescent="0.25">
      <c r="A695" s="34">
        <v>60086</v>
      </c>
      <c r="B695" s="35" t="s">
        <v>727</v>
      </c>
      <c r="C695" s="36" t="s">
        <v>53</v>
      </c>
      <c r="D695" s="37">
        <v>26453.68</v>
      </c>
    </row>
    <row r="696" spans="1:4" ht="30" x14ac:dyDescent="0.25">
      <c r="A696" s="34">
        <v>60201</v>
      </c>
      <c r="B696" s="35" t="s">
        <v>728</v>
      </c>
      <c r="C696" s="36" t="s">
        <v>53</v>
      </c>
      <c r="D696" s="37">
        <v>33562.68</v>
      </c>
    </row>
    <row r="697" spans="1:4" ht="30" x14ac:dyDescent="0.25">
      <c r="A697" s="34">
        <v>60397</v>
      </c>
      <c r="B697" s="35" t="s">
        <v>729</v>
      </c>
      <c r="C697" s="36" t="s">
        <v>53</v>
      </c>
      <c r="D697" s="37">
        <v>47291.7</v>
      </c>
    </row>
    <row r="698" spans="1:4" x14ac:dyDescent="0.25">
      <c r="A698" s="34">
        <v>60279</v>
      </c>
      <c r="B698" s="35" t="s">
        <v>730</v>
      </c>
      <c r="C698" s="36" t="s">
        <v>53</v>
      </c>
      <c r="D698" s="37">
        <v>62055.64</v>
      </c>
    </row>
    <row r="699" spans="1:4" ht="30" x14ac:dyDescent="0.25">
      <c r="A699" s="34">
        <v>60239</v>
      </c>
      <c r="B699" s="35" t="s">
        <v>731</v>
      </c>
      <c r="C699" s="36" t="s">
        <v>53</v>
      </c>
      <c r="D699" s="37">
        <v>127293.97</v>
      </c>
    </row>
    <row r="700" spans="1:4" x14ac:dyDescent="0.25">
      <c r="A700" s="26"/>
      <c r="B700" s="27" t="s">
        <v>732</v>
      </c>
      <c r="C700" s="28"/>
      <c r="D700" s="29"/>
    </row>
    <row r="701" spans="1:4" x14ac:dyDescent="0.25">
      <c r="A701" s="34">
        <v>60121</v>
      </c>
      <c r="B701" s="35" t="s">
        <v>733</v>
      </c>
      <c r="C701" s="36" t="s">
        <v>734</v>
      </c>
      <c r="D701" s="37">
        <v>74.319999999999993</v>
      </c>
    </row>
    <row r="702" spans="1:4" x14ac:dyDescent="0.25">
      <c r="A702" s="34">
        <v>60122</v>
      </c>
      <c r="B702" s="35" t="s">
        <v>735</v>
      </c>
      <c r="C702" s="36" t="s">
        <v>734</v>
      </c>
      <c r="D702" s="37">
        <v>81.709999999999994</v>
      </c>
    </row>
    <row r="703" spans="1:4" x14ac:dyDescent="0.25">
      <c r="A703" s="34">
        <v>60123</v>
      </c>
      <c r="B703" s="35" t="s">
        <v>736</v>
      </c>
      <c r="C703" s="36" t="s">
        <v>734</v>
      </c>
      <c r="D703" s="37">
        <v>85.72</v>
      </c>
    </row>
    <row r="704" spans="1:4" x14ac:dyDescent="0.25">
      <c r="A704" s="34">
        <v>60182</v>
      </c>
      <c r="B704" s="35" t="s">
        <v>737</v>
      </c>
      <c r="C704" s="36" t="s">
        <v>734</v>
      </c>
      <c r="D704" s="37">
        <v>94.43</v>
      </c>
    </row>
    <row r="705" spans="1:4" x14ac:dyDescent="0.25">
      <c r="A705" s="34">
        <v>60126</v>
      </c>
      <c r="B705" s="35" t="s">
        <v>738</v>
      </c>
      <c r="C705" s="36" t="s">
        <v>734</v>
      </c>
      <c r="D705" s="37">
        <v>123.52</v>
      </c>
    </row>
    <row r="706" spans="1:4" x14ac:dyDescent="0.25">
      <c r="A706" s="34">
        <v>60125</v>
      </c>
      <c r="B706" s="35" t="s">
        <v>739</v>
      </c>
      <c r="C706" s="36" t="s">
        <v>734</v>
      </c>
      <c r="D706" s="37">
        <v>88.45</v>
      </c>
    </row>
    <row r="707" spans="1:4" x14ac:dyDescent="0.25">
      <c r="A707" s="34">
        <v>60124</v>
      </c>
      <c r="B707" s="35" t="s">
        <v>740</v>
      </c>
      <c r="C707" s="36" t="s">
        <v>734</v>
      </c>
      <c r="D707" s="37">
        <v>99.65</v>
      </c>
    </row>
    <row r="708" spans="1:4" x14ac:dyDescent="0.25">
      <c r="A708" s="34">
        <v>60205</v>
      </c>
      <c r="B708" s="35" t="s">
        <v>741</v>
      </c>
      <c r="C708" s="36" t="s">
        <v>734</v>
      </c>
      <c r="D708" s="37">
        <v>86.88</v>
      </c>
    </row>
    <row r="709" spans="1:4" x14ac:dyDescent="0.25">
      <c r="A709" s="34">
        <v>60214</v>
      </c>
      <c r="B709" s="35" t="s">
        <v>742</v>
      </c>
      <c r="C709" s="36" t="s">
        <v>734</v>
      </c>
      <c r="D709" s="37">
        <v>95.94</v>
      </c>
    </row>
    <row r="710" spans="1:4" x14ac:dyDescent="0.25">
      <c r="A710" s="34">
        <v>60326</v>
      </c>
      <c r="B710" s="35" t="s">
        <v>743</v>
      </c>
      <c r="C710" s="36" t="s">
        <v>734</v>
      </c>
      <c r="D710" s="37">
        <v>91.68</v>
      </c>
    </row>
    <row r="711" spans="1:4" x14ac:dyDescent="0.25">
      <c r="A711" s="34">
        <v>60127</v>
      </c>
      <c r="B711" s="35" t="s">
        <v>744</v>
      </c>
      <c r="C711" s="36" t="s">
        <v>734</v>
      </c>
      <c r="D711" s="37">
        <v>60.74</v>
      </c>
    </row>
    <row r="712" spans="1:4" ht="30" x14ac:dyDescent="0.25">
      <c r="A712" s="34">
        <v>60204</v>
      </c>
      <c r="B712" s="35" t="s">
        <v>745</v>
      </c>
      <c r="C712" s="36" t="s">
        <v>734</v>
      </c>
      <c r="D712" s="37">
        <v>56.38</v>
      </c>
    </row>
    <row r="713" spans="1:4" x14ac:dyDescent="0.25">
      <c r="A713" s="34">
        <v>60128</v>
      </c>
      <c r="B713" s="35" t="s">
        <v>746</v>
      </c>
      <c r="C713" s="36" t="s">
        <v>734</v>
      </c>
      <c r="D713" s="37">
        <v>63.94</v>
      </c>
    </row>
    <row r="714" spans="1:4" x14ac:dyDescent="0.25">
      <c r="A714" s="34">
        <v>60130</v>
      </c>
      <c r="B714" s="35" t="s">
        <v>747</v>
      </c>
      <c r="C714" s="36" t="s">
        <v>734</v>
      </c>
      <c r="D714" s="37">
        <v>59.8</v>
      </c>
    </row>
    <row r="715" spans="1:4" x14ac:dyDescent="0.25">
      <c r="A715" s="34">
        <v>60129</v>
      </c>
      <c r="B715" s="35" t="s">
        <v>748</v>
      </c>
      <c r="C715" s="36" t="s">
        <v>734</v>
      </c>
      <c r="D715" s="37">
        <v>59.8</v>
      </c>
    </row>
    <row r="716" spans="1:4" x14ac:dyDescent="0.25">
      <c r="A716" s="34">
        <v>60440</v>
      </c>
      <c r="B716" s="35" t="s">
        <v>749</v>
      </c>
      <c r="C716" s="36" t="s">
        <v>734</v>
      </c>
      <c r="D716" s="37">
        <v>96.81</v>
      </c>
    </row>
    <row r="717" spans="1:4" ht="30" x14ac:dyDescent="0.25">
      <c r="A717" s="34">
        <v>60441</v>
      </c>
      <c r="B717" s="35" t="s">
        <v>750</v>
      </c>
      <c r="C717" s="36" t="s">
        <v>53</v>
      </c>
      <c r="D717" s="37">
        <v>167.81</v>
      </c>
    </row>
    <row r="718" spans="1:4" x14ac:dyDescent="0.25">
      <c r="A718" s="26"/>
      <c r="B718" s="27" t="s">
        <v>751</v>
      </c>
      <c r="C718" s="28"/>
      <c r="D718" s="29"/>
    </row>
    <row r="719" spans="1:4" x14ac:dyDescent="0.25">
      <c r="A719" s="34">
        <v>60131</v>
      </c>
      <c r="B719" s="35" t="s">
        <v>752</v>
      </c>
      <c r="C719" s="36" t="s">
        <v>53</v>
      </c>
      <c r="D719" s="37">
        <v>336.65</v>
      </c>
    </row>
    <row r="720" spans="1:4" x14ac:dyDescent="0.25">
      <c r="A720" s="34">
        <v>60258</v>
      </c>
      <c r="B720" s="35" t="s">
        <v>753</v>
      </c>
      <c r="C720" s="36" t="s">
        <v>53</v>
      </c>
      <c r="D720" s="37">
        <v>405.67</v>
      </c>
    </row>
    <row r="721" spans="1:4" x14ac:dyDescent="0.25">
      <c r="A721" s="34">
        <v>60133</v>
      </c>
      <c r="B721" s="35" t="s">
        <v>754</v>
      </c>
      <c r="C721" s="36" t="s">
        <v>53</v>
      </c>
      <c r="D721" s="37">
        <v>554.94000000000005</v>
      </c>
    </row>
    <row r="722" spans="1:4" ht="30" x14ac:dyDescent="0.25">
      <c r="A722" s="34">
        <v>60366</v>
      </c>
      <c r="B722" s="35" t="s">
        <v>755</v>
      </c>
      <c r="C722" s="36" t="s">
        <v>53</v>
      </c>
      <c r="D722" s="37">
        <v>625.49</v>
      </c>
    </row>
    <row r="723" spans="1:4" ht="30" x14ac:dyDescent="0.25">
      <c r="A723" s="34">
        <v>60365</v>
      </c>
      <c r="B723" s="35" t="s">
        <v>756</v>
      </c>
      <c r="C723" s="36" t="s">
        <v>53</v>
      </c>
      <c r="D723" s="37">
        <v>769.09</v>
      </c>
    </row>
    <row r="724" spans="1:4" ht="30" x14ac:dyDescent="0.25">
      <c r="A724" s="34">
        <v>60337</v>
      </c>
      <c r="B724" s="35" t="s">
        <v>757</v>
      </c>
      <c r="C724" s="36" t="s">
        <v>53</v>
      </c>
      <c r="D724" s="37">
        <v>1073.79</v>
      </c>
    </row>
    <row r="725" spans="1:4" ht="30" x14ac:dyDescent="0.25">
      <c r="A725" s="34">
        <v>60325</v>
      </c>
      <c r="B725" s="35" t="s">
        <v>758</v>
      </c>
      <c r="C725" s="36" t="s">
        <v>53</v>
      </c>
      <c r="D725" s="37">
        <v>1216.79</v>
      </c>
    </row>
    <row r="726" spans="1:4" ht="30" x14ac:dyDescent="0.25">
      <c r="A726" s="34">
        <v>60323</v>
      </c>
      <c r="B726" s="35" t="s">
        <v>759</v>
      </c>
      <c r="C726" s="36" t="s">
        <v>53</v>
      </c>
      <c r="D726" s="37">
        <v>2356.84</v>
      </c>
    </row>
    <row r="727" spans="1:4" ht="30" x14ac:dyDescent="0.25">
      <c r="A727" s="34">
        <v>60132</v>
      </c>
      <c r="B727" s="35" t="s">
        <v>760</v>
      </c>
      <c r="C727" s="36" t="s">
        <v>53</v>
      </c>
      <c r="D727" s="37">
        <v>1385.18</v>
      </c>
    </row>
    <row r="728" spans="1:4" ht="30" x14ac:dyDescent="0.25">
      <c r="A728" s="34">
        <v>60257</v>
      </c>
      <c r="B728" s="35" t="s">
        <v>761</v>
      </c>
      <c r="C728" s="36" t="s">
        <v>53</v>
      </c>
      <c r="D728" s="37">
        <v>1279.24</v>
      </c>
    </row>
    <row r="729" spans="1:4" ht="30" x14ac:dyDescent="0.25">
      <c r="A729" s="34">
        <v>60360</v>
      </c>
      <c r="B729" s="35" t="s">
        <v>762</v>
      </c>
      <c r="C729" s="36" t="s">
        <v>53</v>
      </c>
      <c r="D729" s="37">
        <v>1429.49</v>
      </c>
    </row>
    <row r="730" spans="1:4" ht="30" x14ac:dyDescent="0.25">
      <c r="A730" s="34">
        <v>60322</v>
      </c>
      <c r="B730" s="35" t="s">
        <v>763</v>
      </c>
      <c r="C730" s="36" t="s">
        <v>53</v>
      </c>
      <c r="D730" s="37">
        <v>1625.56</v>
      </c>
    </row>
    <row r="731" spans="1:4" ht="30" x14ac:dyDescent="0.25">
      <c r="A731" s="34">
        <v>60324</v>
      </c>
      <c r="B731" s="35" t="s">
        <v>764</v>
      </c>
      <c r="C731" s="36" t="s">
        <v>53</v>
      </c>
      <c r="D731" s="37">
        <v>1650.23</v>
      </c>
    </row>
    <row r="732" spans="1:4" x14ac:dyDescent="0.25">
      <c r="A732" s="34">
        <v>60359</v>
      </c>
      <c r="B732" s="35" t="s">
        <v>765</v>
      </c>
      <c r="C732" s="36" t="s">
        <v>53</v>
      </c>
      <c r="D732" s="37">
        <v>2931</v>
      </c>
    </row>
    <row r="733" spans="1:4" ht="30" x14ac:dyDescent="0.25">
      <c r="A733" s="34">
        <v>60134</v>
      </c>
      <c r="B733" s="35" t="s">
        <v>766</v>
      </c>
      <c r="C733" s="36" t="s">
        <v>53</v>
      </c>
      <c r="D733" s="37">
        <v>158.63999999999999</v>
      </c>
    </row>
    <row r="734" spans="1:4" ht="30" x14ac:dyDescent="0.25">
      <c r="A734" s="34">
        <v>60135</v>
      </c>
      <c r="B734" s="35" t="s">
        <v>767</v>
      </c>
      <c r="C734" s="36" t="s">
        <v>53</v>
      </c>
      <c r="D734" s="37">
        <v>233.94</v>
      </c>
    </row>
    <row r="735" spans="1:4" x14ac:dyDescent="0.25">
      <c r="A735" s="26"/>
      <c r="B735" s="27" t="s">
        <v>768</v>
      </c>
      <c r="C735" s="28"/>
      <c r="D735" s="29"/>
    </row>
    <row r="736" spans="1:4" x14ac:dyDescent="0.25">
      <c r="A736" s="30">
        <v>60140</v>
      </c>
      <c r="B736" s="31" t="s">
        <v>769</v>
      </c>
      <c r="C736" s="32" t="s">
        <v>53</v>
      </c>
      <c r="D736" s="33">
        <v>31.92</v>
      </c>
    </row>
    <row r="737" spans="1:4" x14ac:dyDescent="0.25">
      <c r="A737" s="34">
        <v>60142</v>
      </c>
      <c r="B737" s="35" t="s">
        <v>770</v>
      </c>
      <c r="C737" s="36" t="s">
        <v>53</v>
      </c>
      <c r="D737" s="37">
        <v>49.75</v>
      </c>
    </row>
    <row r="738" spans="1:4" x14ac:dyDescent="0.25">
      <c r="A738" s="34">
        <v>60141</v>
      </c>
      <c r="B738" s="35" t="s">
        <v>771</v>
      </c>
      <c r="C738" s="36" t="s">
        <v>53</v>
      </c>
      <c r="D738" s="37">
        <v>56.27</v>
      </c>
    </row>
    <row r="739" spans="1:4" ht="30" x14ac:dyDescent="0.25">
      <c r="A739" s="34">
        <v>60137</v>
      </c>
      <c r="B739" s="35" t="s">
        <v>772</v>
      </c>
      <c r="C739" s="36" t="s">
        <v>53</v>
      </c>
      <c r="D739" s="37">
        <v>132.68</v>
      </c>
    </row>
    <row r="740" spans="1:4" ht="30" x14ac:dyDescent="0.25">
      <c r="A740" s="34">
        <v>60139</v>
      </c>
      <c r="B740" s="35" t="s">
        <v>773</v>
      </c>
      <c r="C740" s="36" t="s">
        <v>53</v>
      </c>
      <c r="D740" s="37">
        <v>150.51</v>
      </c>
    </row>
    <row r="741" spans="1:4" ht="30" x14ac:dyDescent="0.25">
      <c r="A741" s="34">
        <v>60138</v>
      </c>
      <c r="B741" s="35" t="s">
        <v>774</v>
      </c>
      <c r="C741" s="36" t="s">
        <v>53</v>
      </c>
      <c r="D741" s="37">
        <v>157.03</v>
      </c>
    </row>
    <row r="742" spans="1:4" ht="30" x14ac:dyDescent="0.25">
      <c r="A742" s="34">
        <v>60213</v>
      </c>
      <c r="B742" s="35" t="s">
        <v>775</v>
      </c>
      <c r="C742" s="36" t="s">
        <v>53</v>
      </c>
      <c r="D742" s="37">
        <v>163.58000000000001</v>
      </c>
    </row>
    <row r="743" spans="1:4" x14ac:dyDescent="0.25">
      <c r="A743" s="34">
        <v>60145</v>
      </c>
      <c r="B743" s="35" t="s">
        <v>776</v>
      </c>
      <c r="C743" s="36" t="s">
        <v>53</v>
      </c>
      <c r="D743" s="37">
        <v>58.67</v>
      </c>
    </row>
    <row r="744" spans="1:4" x14ac:dyDescent="0.25">
      <c r="A744" s="34">
        <v>60146</v>
      </c>
      <c r="B744" s="35" t="s">
        <v>777</v>
      </c>
      <c r="C744" s="36" t="s">
        <v>53</v>
      </c>
      <c r="D744" s="37">
        <v>102.4</v>
      </c>
    </row>
    <row r="745" spans="1:4" x14ac:dyDescent="0.25">
      <c r="A745" s="34">
        <v>60147</v>
      </c>
      <c r="B745" s="35" t="s">
        <v>778</v>
      </c>
      <c r="C745" s="36" t="s">
        <v>53</v>
      </c>
      <c r="D745" s="37">
        <v>162.86000000000001</v>
      </c>
    </row>
    <row r="746" spans="1:4" x14ac:dyDescent="0.25">
      <c r="A746" s="34">
        <v>60148</v>
      </c>
      <c r="B746" s="35" t="s">
        <v>779</v>
      </c>
      <c r="C746" s="36" t="s">
        <v>53</v>
      </c>
      <c r="D746" s="37">
        <v>254.31</v>
      </c>
    </row>
    <row r="747" spans="1:4" x14ac:dyDescent="0.25">
      <c r="A747" s="34">
        <v>60144</v>
      </c>
      <c r="B747" s="35" t="s">
        <v>780</v>
      </c>
      <c r="C747" s="36" t="s">
        <v>53</v>
      </c>
      <c r="D747" s="37">
        <v>548.97</v>
      </c>
    </row>
    <row r="748" spans="1:4" x14ac:dyDescent="0.25">
      <c r="A748" s="34">
        <v>60143</v>
      </c>
      <c r="B748" s="35" t="s">
        <v>781</v>
      </c>
      <c r="C748" s="36" t="s">
        <v>53</v>
      </c>
      <c r="D748" s="37">
        <v>905.33</v>
      </c>
    </row>
    <row r="749" spans="1:4" x14ac:dyDescent="0.25">
      <c r="A749" s="34">
        <v>60023</v>
      </c>
      <c r="B749" s="35" t="s">
        <v>782</v>
      </c>
      <c r="C749" s="36" t="s">
        <v>53</v>
      </c>
      <c r="D749" s="37">
        <v>100.13</v>
      </c>
    </row>
    <row r="750" spans="1:4" x14ac:dyDescent="0.25">
      <c r="A750" s="34">
        <v>60248</v>
      </c>
      <c r="B750" s="35" t="s">
        <v>783</v>
      </c>
      <c r="C750" s="36" t="s">
        <v>53</v>
      </c>
      <c r="D750" s="37">
        <v>119.85</v>
      </c>
    </row>
    <row r="751" spans="1:4" x14ac:dyDescent="0.25">
      <c r="A751" s="34">
        <v>60321</v>
      </c>
      <c r="B751" s="35" t="s">
        <v>784</v>
      </c>
      <c r="C751" s="36" t="s">
        <v>53</v>
      </c>
      <c r="D751" s="37">
        <v>117.19</v>
      </c>
    </row>
    <row r="752" spans="1:4" x14ac:dyDescent="0.25">
      <c r="A752" s="34">
        <v>60353</v>
      </c>
      <c r="B752" s="35" t="s">
        <v>785</v>
      </c>
      <c r="C752" s="36" t="s">
        <v>53</v>
      </c>
      <c r="D752" s="37">
        <v>105.78</v>
      </c>
    </row>
    <row r="753" spans="1:4" x14ac:dyDescent="0.25">
      <c r="A753" s="26"/>
      <c r="B753" s="27" t="s">
        <v>786</v>
      </c>
      <c r="C753" s="28"/>
      <c r="D753" s="29"/>
    </row>
    <row r="754" spans="1:4" x14ac:dyDescent="0.25">
      <c r="A754" s="34">
        <v>60288</v>
      </c>
      <c r="B754" s="35" t="s">
        <v>787</v>
      </c>
      <c r="C754" s="36" t="s">
        <v>53</v>
      </c>
      <c r="D754" s="37">
        <v>4601.51</v>
      </c>
    </row>
    <row r="755" spans="1:4" x14ac:dyDescent="0.25">
      <c r="A755" s="34">
        <v>60181</v>
      </c>
      <c r="B755" s="35" t="s">
        <v>788</v>
      </c>
      <c r="C755" s="36" t="s">
        <v>53</v>
      </c>
      <c r="D755" s="37">
        <v>3258.55</v>
      </c>
    </row>
    <row r="756" spans="1:4" x14ac:dyDescent="0.25">
      <c r="A756" s="34">
        <v>60164</v>
      </c>
      <c r="B756" s="35" t="s">
        <v>789</v>
      </c>
      <c r="C756" s="36" t="s">
        <v>53</v>
      </c>
      <c r="D756" s="37">
        <v>4081.55</v>
      </c>
    </row>
    <row r="757" spans="1:4" x14ac:dyDescent="0.25">
      <c r="A757" s="34">
        <v>60282</v>
      </c>
      <c r="B757" s="35" t="s">
        <v>790</v>
      </c>
      <c r="C757" s="36" t="s">
        <v>53</v>
      </c>
      <c r="D757" s="37">
        <v>4907.55</v>
      </c>
    </row>
    <row r="758" spans="1:4" x14ac:dyDescent="0.25">
      <c r="A758" s="34">
        <v>60283</v>
      </c>
      <c r="B758" s="35" t="s">
        <v>791</v>
      </c>
      <c r="C758" s="36" t="s">
        <v>53</v>
      </c>
      <c r="D758" s="37">
        <v>45553.16</v>
      </c>
    </row>
    <row r="759" spans="1:4" x14ac:dyDescent="0.25">
      <c r="A759" s="34">
        <v>60284</v>
      </c>
      <c r="B759" s="35" t="s">
        <v>792</v>
      </c>
      <c r="C759" s="36" t="s">
        <v>53</v>
      </c>
      <c r="D759" s="37">
        <v>6318.58</v>
      </c>
    </row>
    <row r="760" spans="1:4" x14ac:dyDescent="0.25">
      <c r="A760" s="34">
        <v>60183</v>
      </c>
      <c r="B760" s="35" t="s">
        <v>793</v>
      </c>
      <c r="C760" s="36" t="s">
        <v>53</v>
      </c>
      <c r="D760" s="37">
        <v>8357.7099999999991</v>
      </c>
    </row>
    <row r="761" spans="1:4" x14ac:dyDescent="0.25">
      <c r="A761" s="34">
        <v>60285</v>
      </c>
      <c r="B761" s="35" t="s">
        <v>794</v>
      </c>
      <c r="C761" s="36" t="s">
        <v>53</v>
      </c>
      <c r="D761" s="37">
        <v>10169.83</v>
      </c>
    </row>
    <row r="762" spans="1:4" x14ac:dyDescent="0.25">
      <c r="A762" s="34">
        <v>60163</v>
      </c>
      <c r="B762" s="35" t="s">
        <v>795</v>
      </c>
      <c r="C762" s="36" t="s">
        <v>53</v>
      </c>
      <c r="D762" s="37">
        <v>14090.96</v>
      </c>
    </row>
    <row r="763" spans="1:4" x14ac:dyDescent="0.25">
      <c r="A763" s="34">
        <v>60165</v>
      </c>
      <c r="B763" s="35" t="s">
        <v>796</v>
      </c>
      <c r="C763" s="36" t="s">
        <v>53</v>
      </c>
      <c r="D763" s="37">
        <v>16243.29</v>
      </c>
    </row>
    <row r="764" spans="1:4" x14ac:dyDescent="0.25">
      <c r="A764" s="34">
        <v>60166</v>
      </c>
      <c r="B764" s="35" t="s">
        <v>797</v>
      </c>
      <c r="C764" s="36" t="s">
        <v>53</v>
      </c>
      <c r="D764" s="37">
        <v>25777.08</v>
      </c>
    </row>
    <row r="765" spans="1:4" x14ac:dyDescent="0.25">
      <c r="A765" s="34">
        <v>60286</v>
      </c>
      <c r="B765" s="35" t="s">
        <v>798</v>
      </c>
      <c r="C765" s="36" t="s">
        <v>53</v>
      </c>
      <c r="D765" s="37">
        <v>32536.58</v>
      </c>
    </row>
    <row r="766" spans="1:4" x14ac:dyDescent="0.25">
      <c r="A766" s="34">
        <v>60287</v>
      </c>
      <c r="B766" s="35" t="s">
        <v>799</v>
      </c>
      <c r="C766" s="36" t="s">
        <v>53</v>
      </c>
      <c r="D766" s="37">
        <v>35859.08</v>
      </c>
    </row>
    <row r="767" spans="1:4" x14ac:dyDescent="0.25">
      <c r="A767" s="34">
        <v>60437</v>
      </c>
      <c r="B767" s="35" t="s">
        <v>800</v>
      </c>
      <c r="C767" s="36" t="s">
        <v>53</v>
      </c>
      <c r="D767" s="37">
        <v>58825.18</v>
      </c>
    </row>
    <row r="768" spans="1:4" x14ac:dyDescent="0.25">
      <c r="A768" s="26"/>
      <c r="B768" s="27" t="s">
        <v>801</v>
      </c>
      <c r="C768" s="28"/>
      <c r="D768" s="29"/>
    </row>
    <row r="769" spans="1:4" ht="30" x14ac:dyDescent="0.25">
      <c r="A769" s="34">
        <v>60157</v>
      </c>
      <c r="B769" s="35" t="s">
        <v>802</v>
      </c>
      <c r="C769" s="36" t="s">
        <v>389</v>
      </c>
      <c r="D769" s="37">
        <v>190.8</v>
      </c>
    </row>
    <row r="770" spans="1:4" x14ac:dyDescent="0.25">
      <c r="A770" s="30">
        <v>60158</v>
      </c>
      <c r="B770" s="31" t="s">
        <v>803</v>
      </c>
      <c r="C770" s="32" t="s">
        <v>389</v>
      </c>
      <c r="D770" s="33">
        <v>437.22</v>
      </c>
    </row>
    <row r="771" spans="1:4" x14ac:dyDescent="0.25">
      <c r="A771" s="26"/>
      <c r="B771" s="27" t="s">
        <v>804</v>
      </c>
      <c r="C771" s="28"/>
      <c r="D771" s="29"/>
    </row>
    <row r="772" spans="1:4" x14ac:dyDescent="0.25">
      <c r="A772" s="34">
        <v>60195</v>
      </c>
      <c r="B772" s="35" t="s">
        <v>805</v>
      </c>
      <c r="C772" s="36" t="s">
        <v>74</v>
      </c>
      <c r="D772" s="37">
        <v>3.7</v>
      </c>
    </row>
    <row r="773" spans="1:4" x14ac:dyDescent="0.25">
      <c r="A773" s="34">
        <v>60196</v>
      </c>
      <c r="B773" s="35" t="s">
        <v>806</v>
      </c>
      <c r="C773" s="36" t="s">
        <v>74</v>
      </c>
      <c r="D773" s="37">
        <v>13.46</v>
      </c>
    </row>
    <row r="774" spans="1:4" x14ac:dyDescent="0.25">
      <c r="A774" s="34">
        <v>60197</v>
      </c>
      <c r="B774" s="35" t="s">
        <v>807</v>
      </c>
      <c r="C774" s="36" t="s">
        <v>74</v>
      </c>
      <c r="D774" s="37">
        <v>2.58</v>
      </c>
    </row>
    <row r="775" spans="1:4" x14ac:dyDescent="0.25">
      <c r="A775" s="34">
        <v>60198</v>
      </c>
      <c r="B775" s="35" t="s">
        <v>808</v>
      </c>
      <c r="C775" s="36" t="s">
        <v>74</v>
      </c>
      <c r="D775" s="37">
        <v>3.76</v>
      </c>
    </row>
    <row r="776" spans="1:4" x14ac:dyDescent="0.25">
      <c r="A776" s="34">
        <v>60199</v>
      </c>
      <c r="B776" s="35" t="s">
        <v>809</v>
      </c>
      <c r="C776" s="36" t="s">
        <v>389</v>
      </c>
      <c r="D776" s="37">
        <v>30.05</v>
      </c>
    </row>
    <row r="777" spans="1:4" x14ac:dyDescent="0.25">
      <c r="A777" s="34">
        <v>60222</v>
      </c>
      <c r="B777" s="35" t="s">
        <v>810</v>
      </c>
      <c r="C777" s="36" t="s">
        <v>811</v>
      </c>
      <c r="D777" s="37">
        <v>6.02</v>
      </c>
    </row>
    <row r="778" spans="1:4" x14ac:dyDescent="0.25">
      <c r="A778" s="34">
        <v>60206</v>
      </c>
      <c r="B778" s="35" t="s">
        <v>812</v>
      </c>
      <c r="C778" s="36" t="s">
        <v>734</v>
      </c>
      <c r="D778" s="37">
        <v>87.81</v>
      </c>
    </row>
    <row r="779" spans="1:4" x14ac:dyDescent="0.25">
      <c r="A779" s="34">
        <v>60215</v>
      </c>
      <c r="B779" s="35" t="s">
        <v>813</v>
      </c>
      <c r="C779" s="36" t="s">
        <v>734</v>
      </c>
      <c r="D779" s="37">
        <v>71.64</v>
      </c>
    </row>
    <row r="780" spans="1:4" x14ac:dyDescent="0.25">
      <c r="A780" s="34">
        <v>60202</v>
      </c>
      <c r="B780" s="35" t="s">
        <v>814</v>
      </c>
      <c r="C780" s="36" t="s">
        <v>734</v>
      </c>
      <c r="D780" s="37">
        <v>71.47</v>
      </c>
    </row>
    <row r="781" spans="1:4" x14ac:dyDescent="0.25">
      <c r="A781" s="34">
        <v>60274</v>
      </c>
      <c r="B781" s="35" t="s">
        <v>815</v>
      </c>
      <c r="C781" s="36" t="s">
        <v>53</v>
      </c>
      <c r="D781" s="37">
        <v>2403.0300000000002</v>
      </c>
    </row>
    <row r="782" spans="1:4" x14ac:dyDescent="0.25">
      <c r="A782" s="34">
        <v>60273</v>
      </c>
      <c r="B782" s="35" t="s">
        <v>816</v>
      </c>
      <c r="C782" s="36" t="s">
        <v>53</v>
      </c>
      <c r="D782" s="37">
        <v>2098.94</v>
      </c>
    </row>
    <row r="783" spans="1:4" x14ac:dyDescent="0.25">
      <c r="A783" s="34">
        <v>60275</v>
      </c>
      <c r="B783" s="35" t="s">
        <v>817</v>
      </c>
      <c r="C783" s="36" t="s">
        <v>53</v>
      </c>
      <c r="D783" s="37">
        <v>510.42</v>
      </c>
    </row>
    <row r="784" spans="1:4" x14ac:dyDescent="0.25">
      <c r="A784" s="34">
        <v>60276</v>
      </c>
      <c r="B784" s="35" t="s">
        <v>818</v>
      </c>
      <c r="C784" s="36" t="s">
        <v>53</v>
      </c>
      <c r="D784" s="37">
        <v>56.45</v>
      </c>
    </row>
    <row r="785" spans="1:4" ht="30" x14ac:dyDescent="0.25">
      <c r="A785" s="34">
        <v>60200</v>
      </c>
      <c r="B785" s="35" t="s">
        <v>819</v>
      </c>
      <c r="C785" s="36" t="s">
        <v>389</v>
      </c>
      <c r="D785" s="37">
        <v>5309.21</v>
      </c>
    </row>
    <row r="786" spans="1:4" x14ac:dyDescent="0.25">
      <c r="A786" s="26"/>
      <c r="B786" s="27" t="s">
        <v>820</v>
      </c>
      <c r="C786" s="28"/>
      <c r="D786" s="29"/>
    </row>
    <row r="787" spans="1:4" ht="30" x14ac:dyDescent="0.25">
      <c r="A787" s="34">
        <v>60262</v>
      </c>
      <c r="B787" s="35" t="s">
        <v>821</v>
      </c>
      <c r="C787" s="36" t="s">
        <v>53</v>
      </c>
      <c r="D787" s="37">
        <v>9509.24</v>
      </c>
    </row>
    <row r="788" spans="1:4" ht="30" x14ac:dyDescent="0.25">
      <c r="A788" s="34">
        <v>60263</v>
      </c>
      <c r="B788" s="35" t="s">
        <v>822</v>
      </c>
      <c r="C788" s="36" t="s">
        <v>53</v>
      </c>
      <c r="D788" s="37">
        <v>11256.76</v>
      </c>
    </row>
    <row r="789" spans="1:4" ht="30" x14ac:dyDescent="0.25">
      <c r="A789" s="34">
        <v>60264</v>
      </c>
      <c r="B789" s="35" t="s">
        <v>823</v>
      </c>
      <c r="C789" s="36" t="s">
        <v>53</v>
      </c>
      <c r="D789" s="37">
        <v>12670.85</v>
      </c>
    </row>
    <row r="790" spans="1:4" ht="30" x14ac:dyDescent="0.25">
      <c r="A790" s="34">
        <v>60265</v>
      </c>
      <c r="B790" s="35" t="s">
        <v>824</v>
      </c>
      <c r="C790" s="36" t="s">
        <v>53</v>
      </c>
      <c r="D790" s="37">
        <v>14114</v>
      </c>
    </row>
    <row r="791" spans="1:4" ht="30" x14ac:dyDescent="0.25">
      <c r="A791" s="34">
        <v>60266</v>
      </c>
      <c r="B791" s="35" t="s">
        <v>825</v>
      </c>
      <c r="C791" s="36" t="s">
        <v>53</v>
      </c>
      <c r="D791" s="37">
        <v>16645.78</v>
      </c>
    </row>
    <row r="792" spans="1:4" ht="30" x14ac:dyDescent="0.25">
      <c r="A792" s="34">
        <v>60267</v>
      </c>
      <c r="B792" s="35" t="s">
        <v>826</v>
      </c>
      <c r="C792" s="36" t="s">
        <v>53</v>
      </c>
      <c r="D792" s="37">
        <v>31173.08</v>
      </c>
    </row>
    <row r="793" spans="1:4" ht="30" x14ac:dyDescent="0.25">
      <c r="A793" s="34">
        <v>60268</v>
      </c>
      <c r="B793" s="35" t="s">
        <v>827</v>
      </c>
      <c r="C793" s="36" t="s">
        <v>53</v>
      </c>
      <c r="D793" s="37">
        <v>35672.080000000002</v>
      </c>
    </row>
    <row r="794" spans="1:4" ht="30" x14ac:dyDescent="0.25">
      <c r="A794" s="34">
        <v>60400</v>
      </c>
      <c r="B794" s="35" t="s">
        <v>828</v>
      </c>
      <c r="C794" s="36" t="s">
        <v>53</v>
      </c>
      <c r="D794" s="37">
        <v>39321.1</v>
      </c>
    </row>
    <row r="795" spans="1:4" ht="30" x14ac:dyDescent="0.25">
      <c r="A795" s="34">
        <v>60401</v>
      </c>
      <c r="B795" s="35" t="s">
        <v>829</v>
      </c>
      <c r="C795" s="36" t="s">
        <v>53</v>
      </c>
      <c r="D795" s="37">
        <v>65607.45</v>
      </c>
    </row>
    <row r="796" spans="1:4" ht="30" x14ac:dyDescent="0.25">
      <c r="A796" s="34">
        <v>60402</v>
      </c>
      <c r="B796" s="35" t="s">
        <v>830</v>
      </c>
      <c r="C796" s="36" t="s">
        <v>53</v>
      </c>
      <c r="D796" s="37">
        <v>73885.31</v>
      </c>
    </row>
    <row r="797" spans="1:4" ht="30" x14ac:dyDescent="0.25">
      <c r="A797" s="34">
        <v>60403</v>
      </c>
      <c r="B797" s="35" t="s">
        <v>831</v>
      </c>
      <c r="C797" s="36" t="s">
        <v>53</v>
      </c>
      <c r="D797" s="37">
        <v>80887.06</v>
      </c>
    </row>
    <row r="798" spans="1:4" x14ac:dyDescent="0.25">
      <c r="A798" s="26"/>
      <c r="B798" s="27" t="s">
        <v>832</v>
      </c>
      <c r="C798" s="28"/>
      <c r="D798" s="29"/>
    </row>
    <row r="799" spans="1:4" x14ac:dyDescent="0.25">
      <c r="A799" s="34">
        <v>60418</v>
      </c>
      <c r="B799" s="35" t="s">
        <v>833</v>
      </c>
      <c r="C799" s="36" t="s">
        <v>53</v>
      </c>
      <c r="D799" s="37">
        <v>11.41</v>
      </c>
    </row>
    <row r="800" spans="1:4" x14ac:dyDescent="0.25">
      <c r="A800" s="34">
        <v>60419</v>
      </c>
      <c r="B800" s="35" t="s">
        <v>834</v>
      </c>
      <c r="C800" s="36" t="s">
        <v>53</v>
      </c>
      <c r="D800" s="37">
        <v>20.21</v>
      </c>
    </row>
    <row r="801" spans="1:4" x14ac:dyDescent="0.25">
      <c r="A801" s="34">
        <v>60327</v>
      </c>
      <c r="B801" s="35" t="s">
        <v>835</v>
      </c>
      <c r="C801" s="36" t="s">
        <v>53</v>
      </c>
      <c r="D801" s="37">
        <v>3.81</v>
      </c>
    </row>
    <row r="802" spans="1:4" x14ac:dyDescent="0.25">
      <c r="A802" s="34">
        <v>60328</v>
      </c>
      <c r="B802" s="35" t="s">
        <v>836</v>
      </c>
      <c r="C802" s="36" t="s">
        <v>53</v>
      </c>
      <c r="D802" s="37">
        <v>7.71</v>
      </c>
    </row>
    <row r="803" spans="1:4" x14ac:dyDescent="0.25">
      <c r="A803" s="34">
        <v>60368</v>
      </c>
      <c r="B803" s="35" t="s">
        <v>837</v>
      </c>
      <c r="C803" s="36" t="s">
        <v>53</v>
      </c>
      <c r="D803" s="37">
        <v>1.34</v>
      </c>
    </row>
    <row r="804" spans="1:4" x14ac:dyDescent="0.25">
      <c r="A804" s="34">
        <v>60340</v>
      </c>
      <c r="B804" s="35" t="s">
        <v>838</v>
      </c>
      <c r="C804" s="36" t="s">
        <v>53</v>
      </c>
      <c r="D804" s="37">
        <v>10.01</v>
      </c>
    </row>
    <row r="805" spans="1:4" x14ac:dyDescent="0.25">
      <c r="A805" s="34">
        <v>60420</v>
      </c>
      <c r="B805" s="35" t="s">
        <v>839</v>
      </c>
      <c r="C805" s="36" t="s">
        <v>53</v>
      </c>
      <c r="D805" s="37">
        <v>5.41</v>
      </c>
    </row>
    <row r="806" spans="1:4" x14ac:dyDescent="0.25">
      <c r="A806" s="34">
        <v>60349</v>
      </c>
      <c r="B806" s="35" t="s">
        <v>840</v>
      </c>
      <c r="C806" s="36" t="s">
        <v>53</v>
      </c>
      <c r="D806" s="37">
        <v>1.72</v>
      </c>
    </row>
    <row r="807" spans="1:4" x14ac:dyDescent="0.25">
      <c r="A807" s="34">
        <v>60330</v>
      </c>
      <c r="B807" s="35" t="s">
        <v>841</v>
      </c>
      <c r="C807" s="36" t="s">
        <v>53</v>
      </c>
      <c r="D807" s="37">
        <v>1.21</v>
      </c>
    </row>
    <row r="808" spans="1:4" x14ac:dyDescent="0.25">
      <c r="A808" s="34">
        <v>60435</v>
      </c>
      <c r="B808" s="35" t="s">
        <v>842</v>
      </c>
      <c r="C808" s="36" t="s">
        <v>53</v>
      </c>
      <c r="D808" s="37">
        <v>1.35</v>
      </c>
    </row>
    <row r="809" spans="1:4" x14ac:dyDescent="0.25">
      <c r="A809" s="34">
        <v>60331</v>
      </c>
      <c r="B809" s="35" t="s">
        <v>843</v>
      </c>
      <c r="C809" s="36" t="s">
        <v>53</v>
      </c>
      <c r="D809" s="37">
        <v>1.41</v>
      </c>
    </row>
    <row r="810" spans="1:4" x14ac:dyDescent="0.25">
      <c r="A810" s="34">
        <v>60350</v>
      </c>
      <c r="B810" s="35" t="s">
        <v>844</v>
      </c>
      <c r="C810" s="36" t="s">
        <v>53</v>
      </c>
      <c r="D810" s="37">
        <v>0.91</v>
      </c>
    </row>
    <row r="811" spans="1:4" x14ac:dyDescent="0.25">
      <c r="A811" s="34">
        <v>60341</v>
      </c>
      <c r="B811" s="35" t="s">
        <v>845</v>
      </c>
      <c r="C811" s="36" t="s">
        <v>53</v>
      </c>
      <c r="D811" s="37">
        <v>75.77</v>
      </c>
    </row>
    <row r="812" spans="1:4" x14ac:dyDescent="0.25">
      <c r="A812" s="34">
        <v>60355</v>
      </c>
      <c r="B812" s="35" t="s">
        <v>846</v>
      </c>
      <c r="C812" s="36" t="s">
        <v>53</v>
      </c>
      <c r="D812" s="37">
        <v>9.01</v>
      </c>
    </row>
    <row r="813" spans="1:4" x14ac:dyDescent="0.25">
      <c r="A813" s="34">
        <v>60356</v>
      </c>
      <c r="B813" s="35" t="s">
        <v>847</v>
      </c>
      <c r="C813" s="36" t="s">
        <v>53</v>
      </c>
      <c r="D813" s="37">
        <v>565.21</v>
      </c>
    </row>
    <row r="814" spans="1:4" x14ac:dyDescent="0.25">
      <c r="A814" s="34">
        <v>60415</v>
      </c>
      <c r="B814" s="35" t="s">
        <v>848</v>
      </c>
      <c r="C814" s="36" t="s">
        <v>53</v>
      </c>
      <c r="D814" s="37">
        <v>6.21</v>
      </c>
    </row>
    <row r="815" spans="1:4" x14ac:dyDescent="0.25">
      <c r="A815" s="34">
        <v>60313</v>
      </c>
      <c r="B815" s="35" t="s">
        <v>849</v>
      </c>
      <c r="C815" s="36" t="s">
        <v>53</v>
      </c>
      <c r="D815" s="37">
        <v>6.21</v>
      </c>
    </row>
    <row r="816" spans="1:4" x14ac:dyDescent="0.25">
      <c r="A816" s="34">
        <v>60309</v>
      </c>
      <c r="B816" s="35" t="s">
        <v>850</v>
      </c>
      <c r="C816" s="36" t="s">
        <v>53</v>
      </c>
      <c r="D816" s="37">
        <v>10.91</v>
      </c>
    </row>
    <row r="817" spans="1:4" x14ac:dyDescent="0.25">
      <c r="A817" s="34">
        <v>60310</v>
      </c>
      <c r="B817" s="35" t="s">
        <v>851</v>
      </c>
      <c r="C817" s="36" t="s">
        <v>53</v>
      </c>
      <c r="D817" s="37">
        <v>7.71</v>
      </c>
    </row>
    <row r="818" spans="1:4" x14ac:dyDescent="0.25">
      <c r="A818" s="34">
        <v>60336</v>
      </c>
      <c r="B818" s="35" t="s">
        <v>852</v>
      </c>
      <c r="C818" s="36" t="s">
        <v>53</v>
      </c>
      <c r="D818" s="37">
        <v>8.07</v>
      </c>
    </row>
    <row r="819" spans="1:4" x14ac:dyDescent="0.25">
      <c r="A819" s="34">
        <v>60416</v>
      </c>
      <c r="B819" s="35" t="s">
        <v>853</v>
      </c>
      <c r="C819" s="36" t="s">
        <v>53</v>
      </c>
      <c r="D819" s="37">
        <v>8.18</v>
      </c>
    </row>
    <row r="820" spans="1:4" x14ac:dyDescent="0.25">
      <c r="A820" s="34">
        <v>60311</v>
      </c>
      <c r="B820" s="35" t="s">
        <v>854</v>
      </c>
      <c r="C820" s="36" t="s">
        <v>53</v>
      </c>
      <c r="D820" s="37">
        <v>7.61</v>
      </c>
    </row>
    <row r="821" spans="1:4" x14ac:dyDescent="0.25">
      <c r="A821" s="34">
        <v>60312</v>
      </c>
      <c r="B821" s="35" t="s">
        <v>855</v>
      </c>
      <c r="C821" s="36" t="s">
        <v>53</v>
      </c>
      <c r="D821" s="37">
        <v>8.48</v>
      </c>
    </row>
    <row r="822" spans="1:4" x14ac:dyDescent="0.25">
      <c r="A822" s="34">
        <v>60314</v>
      </c>
      <c r="B822" s="35" t="s">
        <v>856</v>
      </c>
      <c r="C822" s="36" t="s">
        <v>53</v>
      </c>
      <c r="D822" s="37">
        <v>5.78</v>
      </c>
    </row>
    <row r="823" spans="1:4" x14ac:dyDescent="0.25">
      <c r="A823" s="34">
        <v>60426</v>
      </c>
      <c r="B823" s="35" t="s">
        <v>857</v>
      </c>
      <c r="C823" s="36" t="s">
        <v>53</v>
      </c>
      <c r="D823" s="37">
        <v>5.08</v>
      </c>
    </row>
    <row r="824" spans="1:4" x14ac:dyDescent="0.25">
      <c r="A824" s="34">
        <v>60386</v>
      </c>
      <c r="B824" s="35" t="s">
        <v>858</v>
      </c>
      <c r="C824" s="36" t="s">
        <v>53</v>
      </c>
      <c r="D824" s="37">
        <v>12.41</v>
      </c>
    </row>
    <row r="825" spans="1:4" x14ac:dyDescent="0.25">
      <c r="A825" s="34">
        <v>60335</v>
      </c>
      <c r="B825" s="35" t="s">
        <v>859</v>
      </c>
      <c r="C825" s="36" t="s">
        <v>53</v>
      </c>
      <c r="D825" s="37">
        <v>97.96</v>
      </c>
    </row>
    <row r="826" spans="1:4" x14ac:dyDescent="0.25">
      <c r="A826" s="34">
        <v>60436</v>
      </c>
      <c r="B826" s="35" t="s">
        <v>860</v>
      </c>
      <c r="C826" s="36" t="s">
        <v>53</v>
      </c>
      <c r="D826" s="37">
        <v>97.96</v>
      </c>
    </row>
    <row r="827" spans="1:4" x14ac:dyDescent="0.25">
      <c r="A827" s="34">
        <v>60294</v>
      </c>
      <c r="B827" s="35" t="s">
        <v>861</v>
      </c>
      <c r="C827" s="36" t="s">
        <v>53</v>
      </c>
      <c r="D827" s="37">
        <v>2.5499999999999998</v>
      </c>
    </row>
    <row r="828" spans="1:4" x14ac:dyDescent="0.25">
      <c r="A828" s="34">
        <v>60295</v>
      </c>
      <c r="B828" s="35" t="s">
        <v>862</v>
      </c>
      <c r="C828" s="36" t="s">
        <v>53</v>
      </c>
      <c r="D828" s="37">
        <v>2.5499999999999998</v>
      </c>
    </row>
    <row r="829" spans="1:4" x14ac:dyDescent="0.25">
      <c r="A829" s="34">
        <v>60296</v>
      </c>
      <c r="B829" s="35" t="s">
        <v>863</v>
      </c>
      <c r="C829" s="36" t="s">
        <v>53</v>
      </c>
      <c r="D829" s="37">
        <v>2.5499999999999998</v>
      </c>
    </row>
    <row r="830" spans="1:4" x14ac:dyDescent="0.25">
      <c r="A830" s="34">
        <v>60381</v>
      </c>
      <c r="B830" s="35" t="s">
        <v>864</v>
      </c>
      <c r="C830" s="36" t="s">
        <v>811</v>
      </c>
      <c r="D830" s="37">
        <v>194.8</v>
      </c>
    </row>
    <row r="831" spans="1:4" x14ac:dyDescent="0.25">
      <c r="A831" s="34">
        <v>60417</v>
      </c>
      <c r="B831" s="35" t="s">
        <v>865</v>
      </c>
      <c r="C831" s="36" t="s">
        <v>53</v>
      </c>
      <c r="D831" s="37">
        <v>40.18</v>
      </c>
    </row>
    <row r="832" spans="1:4" x14ac:dyDescent="0.25">
      <c r="A832" s="34">
        <v>60307</v>
      </c>
      <c r="B832" s="35" t="s">
        <v>866</v>
      </c>
      <c r="C832" s="36" t="s">
        <v>53</v>
      </c>
      <c r="D832" s="37">
        <v>26.02</v>
      </c>
    </row>
    <row r="833" spans="1:4" x14ac:dyDescent="0.25">
      <c r="A833" s="34">
        <v>60308</v>
      </c>
      <c r="B833" s="35" t="s">
        <v>867</v>
      </c>
      <c r="C833" s="36" t="s">
        <v>53</v>
      </c>
      <c r="D833" s="37">
        <v>28.99</v>
      </c>
    </row>
    <row r="834" spans="1:4" x14ac:dyDescent="0.25">
      <c r="A834" s="34">
        <v>60392</v>
      </c>
      <c r="B834" s="35" t="s">
        <v>868</v>
      </c>
      <c r="C834" s="36" t="s">
        <v>53</v>
      </c>
      <c r="D834" s="37">
        <v>21.73</v>
      </c>
    </row>
    <row r="835" spans="1:4" x14ac:dyDescent="0.25">
      <c r="A835" s="34">
        <v>60379</v>
      </c>
      <c r="B835" s="35" t="s">
        <v>869</v>
      </c>
      <c r="C835" s="36" t="s">
        <v>870</v>
      </c>
      <c r="D835" s="37">
        <v>914.49</v>
      </c>
    </row>
    <row r="836" spans="1:4" x14ac:dyDescent="0.25">
      <c r="A836" s="34">
        <v>60380</v>
      </c>
      <c r="B836" s="35" t="s">
        <v>871</v>
      </c>
      <c r="C836" s="36" t="s">
        <v>811</v>
      </c>
      <c r="D836" s="37">
        <v>194.8</v>
      </c>
    </row>
    <row r="837" spans="1:4" x14ac:dyDescent="0.25">
      <c r="A837" s="34">
        <v>60405</v>
      </c>
      <c r="B837" s="35" t="s">
        <v>872</v>
      </c>
      <c r="C837" s="36" t="s">
        <v>53</v>
      </c>
      <c r="D837" s="37">
        <v>9.7100000000000009</v>
      </c>
    </row>
    <row r="838" spans="1:4" x14ac:dyDescent="0.25">
      <c r="A838" s="34">
        <v>60404</v>
      </c>
      <c r="B838" s="35" t="s">
        <v>873</v>
      </c>
      <c r="C838" s="36" t="s">
        <v>53</v>
      </c>
      <c r="D838" s="37">
        <v>10.48</v>
      </c>
    </row>
    <row r="839" spans="1:4" x14ac:dyDescent="0.25">
      <c r="A839" s="34">
        <v>60347</v>
      </c>
      <c r="B839" s="35" t="s">
        <v>874</v>
      </c>
      <c r="C839" s="36" t="s">
        <v>53</v>
      </c>
      <c r="D839" s="37">
        <v>7.35</v>
      </c>
    </row>
    <row r="840" spans="1:4" x14ac:dyDescent="0.25">
      <c r="A840" s="34">
        <v>60343</v>
      </c>
      <c r="B840" s="35" t="s">
        <v>875</v>
      </c>
      <c r="C840" s="36" t="s">
        <v>53</v>
      </c>
      <c r="D840" s="37">
        <v>5.37</v>
      </c>
    </row>
    <row r="841" spans="1:4" x14ac:dyDescent="0.25">
      <c r="A841" s="34">
        <v>60344</v>
      </c>
      <c r="B841" s="35" t="s">
        <v>876</v>
      </c>
      <c r="C841" s="36" t="s">
        <v>53</v>
      </c>
      <c r="D841" s="37">
        <v>8.73</v>
      </c>
    </row>
    <row r="842" spans="1:4" x14ac:dyDescent="0.25">
      <c r="A842" s="34">
        <v>60345</v>
      </c>
      <c r="B842" s="35" t="s">
        <v>877</v>
      </c>
      <c r="C842" s="36" t="s">
        <v>53</v>
      </c>
      <c r="D842" s="37">
        <v>9.09</v>
      </c>
    </row>
    <row r="843" spans="1:4" x14ac:dyDescent="0.25">
      <c r="A843" s="34">
        <v>60346</v>
      </c>
      <c r="B843" s="35" t="s">
        <v>878</v>
      </c>
      <c r="C843" s="36" t="s">
        <v>53</v>
      </c>
      <c r="D843" s="37">
        <v>13.13</v>
      </c>
    </row>
    <row r="844" spans="1:4" x14ac:dyDescent="0.25">
      <c r="A844" s="34">
        <v>60348</v>
      </c>
      <c r="B844" s="35" t="s">
        <v>879</v>
      </c>
      <c r="C844" s="36" t="s">
        <v>53</v>
      </c>
      <c r="D844" s="37">
        <v>1.5</v>
      </c>
    </row>
    <row r="845" spans="1:4" x14ac:dyDescent="0.25">
      <c r="A845" s="34">
        <v>60362</v>
      </c>
      <c r="B845" s="35" t="s">
        <v>880</v>
      </c>
      <c r="C845" s="36" t="s">
        <v>53</v>
      </c>
      <c r="D845" s="37">
        <v>7.09</v>
      </c>
    </row>
    <row r="846" spans="1:4" x14ac:dyDescent="0.25">
      <c r="A846" s="34">
        <v>60389</v>
      </c>
      <c r="B846" s="35" t="s">
        <v>881</v>
      </c>
      <c r="C846" s="36" t="s">
        <v>53</v>
      </c>
      <c r="D846" s="37">
        <v>4.5999999999999996</v>
      </c>
    </row>
    <row r="847" spans="1:4" x14ac:dyDescent="0.25">
      <c r="A847" s="34">
        <v>60422</v>
      </c>
      <c r="B847" s="35" t="s">
        <v>882</v>
      </c>
      <c r="C847" s="36" t="s">
        <v>53</v>
      </c>
      <c r="D847" s="37">
        <v>5.37</v>
      </c>
    </row>
    <row r="848" spans="1:4" x14ac:dyDescent="0.25">
      <c r="A848" s="34">
        <v>60351</v>
      </c>
      <c r="B848" s="35" t="s">
        <v>883</v>
      </c>
      <c r="C848" s="36" t="s">
        <v>53</v>
      </c>
      <c r="D848" s="37">
        <v>69.69</v>
      </c>
    </row>
    <row r="849" spans="1:4" x14ac:dyDescent="0.25">
      <c r="A849" s="34">
        <v>60352</v>
      </c>
      <c r="B849" s="35" t="s">
        <v>884</v>
      </c>
      <c r="C849" s="36" t="s">
        <v>53</v>
      </c>
      <c r="D849" s="37">
        <v>69.239999999999995</v>
      </c>
    </row>
    <row r="850" spans="1:4" x14ac:dyDescent="0.25">
      <c r="A850" s="34">
        <v>60382</v>
      </c>
      <c r="B850" s="35" t="s">
        <v>885</v>
      </c>
      <c r="C850" s="36" t="s">
        <v>50</v>
      </c>
      <c r="D850" s="37">
        <v>50.38</v>
      </c>
    </row>
    <row r="851" spans="1:4" x14ac:dyDescent="0.25">
      <c r="A851" s="34">
        <v>210020</v>
      </c>
      <c r="B851" s="35" t="s">
        <v>886</v>
      </c>
      <c r="C851" s="36" t="s">
        <v>389</v>
      </c>
      <c r="D851" s="37">
        <v>441.73</v>
      </c>
    </row>
    <row r="852" spans="1:4" x14ac:dyDescent="0.25">
      <c r="A852" s="34">
        <v>60292</v>
      </c>
      <c r="B852" s="35" t="s">
        <v>887</v>
      </c>
      <c r="C852" s="36" t="s">
        <v>53</v>
      </c>
      <c r="D852" s="37">
        <v>103.91</v>
      </c>
    </row>
    <row r="853" spans="1:4" x14ac:dyDescent="0.25">
      <c r="A853" s="34">
        <v>60333</v>
      </c>
      <c r="B853" s="35" t="s">
        <v>888</v>
      </c>
      <c r="C853" s="36" t="s">
        <v>74</v>
      </c>
      <c r="D853" s="37">
        <v>6.81</v>
      </c>
    </row>
    <row r="854" spans="1:4" x14ac:dyDescent="0.25">
      <c r="A854" s="34">
        <v>60339</v>
      </c>
      <c r="B854" s="35" t="s">
        <v>889</v>
      </c>
      <c r="C854" s="36" t="s">
        <v>53</v>
      </c>
      <c r="D854" s="37">
        <v>19.59</v>
      </c>
    </row>
    <row r="855" spans="1:4" x14ac:dyDescent="0.25">
      <c r="A855" s="34">
        <v>60406</v>
      </c>
      <c r="B855" s="35" t="s">
        <v>890</v>
      </c>
      <c r="C855" s="36" t="s">
        <v>53</v>
      </c>
      <c r="D855" s="37">
        <v>17.86</v>
      </c>
    </row>
    <row r="856" spans="1:4" x14ac:dyDescent="0.25">
      <c r="A856" s="34">
        <v>60421</v>
      </c>
      <c r="B856" s="35" t="s">
        <v>891</v>
      </c>
      <c r="C856" s="36" t="s">
        <v>53</v>
      </c>
      <c r="D856" s="37">
        <v>551.39</v>
      </c>
    </row>
    <row r="857" spans="1:4" x14ac:dyDescent="0.25">
      <c r="A857" s="34">
        <v>60320</v>
      </c>
      <c r="B857" s="35" t="s">
        <v>892</v>
      </c>
      <c r="C857" s="36" t="s">
        <v>53</v>
      </c>
      <c r="D857" s="37">
        <v>27.87</v>
      </c>
    </row>
    <row r="858" spans="1:4" x14ac:dyDescent="0.25">
      <c r="A858" s="34">
        <v>60361</v>
      </c>
      <c r="B858" s="35" t="s">
        <v>893</v>
      </c>
      <c r="C858" s="36" t="s">
        <v>53</v>
      </c>
      <c r="D858" s="37">
        <v>163.22</v>
      </c>
    </row>
    <row r="859" spans="1:4" x14ac:dyDescent="0.25">
      <c r="A859" s="34">
        <v>60388</v>
      </c>
      <c r="B859" s="35" t="s">
        <v>891</v>
      </c>
      <c r="C859" s="36" t="s">
        <v>53</v>
      </c>
      <c r="D859" s="37">
        <v>545.51</v>
      </c>
    </row>
    <row r="860" spans="1:4" x14ac:dyDescent="0.25">
      <c r="A860" s="34">
        <v>60411</v>
      </c>
      <c r="B860" s="35" t="s">
        <v>894</v>
      </c>
      <c r="C860" s="36" t="s">
        <v>53</v>
      </c>
      <c r="D860" s="37">
        <v>24.75</v>
      </c>
    </row>
    <row r="861" spans="1:4" x14ac:dyDescent="0.25">
      <c r="A861" s="34">
        <v>60370</v>
      </c>
      <c r="B861" s="35" t="s">
        <v>895</v>
      </c>
      <c r="C861" s="36" t="s">
        <v>53</v>
      </c>
      <c r="D861" s="37">
        <v>224.1</v>
      </c>
    </row>
    <row r="862" spans="1:4" x14ac:dyDescent="0.25">
      <c r="A862" s="34">
        <v>60378</v>
      </c>
      <c r="B862" s="35" t="s">
        <v>896</v>
      </c>
      <c r="C862" s="36" t="s">
        <v>53</v>
      </c>
      <c r="D862" s="37">
        <v>44.07</v>
      </c>
    </row>
    <row r="863" spans="1:4" x14ac:dyDescent="0.25">
      <c r="A863" s="34">
        <v>60383</v>
      </c>
      <c r="B863" s="35" t="s">
        <v>897</v>
      </c>
      <c r="C863" s="36" t="s">
        <v>53</v>
      </c>
      <c r="D863" s="37">
        <v>24.83</v>
      </c>
    </row>
    <row r="864" spans="1:4" x14ac:dyDescent="0.25">
      <c r="A864" s="34">
        <v>60377</v>
      </c>
      <c r="B864" s="35" t="s">
        <v>898</v>
      </c>
      <c r="C864" s="36" t="s">
        <v>74</v>
      </c>
      <c r="D864" s="37">
        <v>29.01</v>
      </c>
    </row>
    <row r="865" spans="1:4" x14ac:dyDescent="0.25">
      <c r="A865" s="34">
        <v>60338</v>
      </c>
      <c r="B865" s="35" t="s">
        <v>899</v>
      </c>
      <c r="C865" s="36" t="s">
        <v>53</v>
      </c>
      <c r="D865" s="37">
        <v>1.41</v>
      </c>
    </row>
    <row r="866" spans="1:4" x14ac:dyDescent="0.25">
      <c r="A866" s="34">
        <v>60372</v>
      </c>
      <c r="B866" s="35" t="s">
        <v>900</v>
      </c>
      <c r="C866" s="36" t="s">
        <v>53</v>
      </c>
      <c r="D866" s="37">
        <v>105.83</v>
      </c>
    </row>
    <row r="867" spans="1:4" x14ac:dyDescent="0.25">
      <c r="A867" s="34">
        <v>60432</v>
      </c>
      <c r="B867" s="35" t="s">
        <v>901</v>
      </c>
      <c r="C867" s="36" t="s">
        <v>53</v>
      </c>
      <c r="D867" s="37">
        <v>1193.4000000000001</v>
      </c>
    </row>
    <row r="868" spans="1:4" x14ac:dyDescent="0.25">
      <c r="A868" s="34">
        <v>60433</v>
      </c>
      <c r="B868" s="35" t="s">
        <v>902</v>
      </c>
      <c r="C868" s="36" t="s">
        <v>53</v>
      </c>
      <c r="D868" s="37">
        <v>1863.03</v>
      </c>
    </row>
    <row r="869" spans="1:4" x14ac:dyDescent="0.25">
      <c r="A869" s="34">
        <v>60434</v>
      </c>
      <c r="B869" s="35" t="s">
        <v>903</v>
      </c>
      <c r="C869" s="36" t="s">
        <v>53</v>
      </c>
      <c r="D869" s="37">
        <v>2121.19</v>
      </c>
    </row>
    <row r="870" spans="1:4" x14ac:dyDescent="0.25">
      <c r="A870" s="34">
        <v>60302</v>
      </c>
      <c r="B870" s="35" t="s">
        <v>904</v>
      </c>
      <c r="C870" s="36" t="s">
        <v>313</v>
      </c>
      <c r="D870" s="37">
        <v>24.49</v>
      </c>
    </row>
    <row r="871" spans="1:4" x14ac:dyDescent="0.25">
      <c r="A871" s="34">
        <v>60369</v>
      </c>
      <c r="B871" s="35" t="s">
        <v>905</v>
      </c>
      <c r="C871" s="36" t="s">
        <v>53</v>
      </c>
      <c r="D871" s="37">
        <v>62.06</v>
      </c>
    </row>
    <row r="872" spans="1:4" x14ac:dyDescent="0.25">
      <c r="A872" s="34">
        <v>40074</v>
      </c>
      <c r="B872" s="35" t="s">
        <v>906</v>
      </c>
      <c r="C872" s="36" t="s">
        <v>907</v>
      </c>
      <c r="D872" s="37">
        <v>195.45</v>
      </c>
    </row>
    <row r="873" spans="1:4" x14ac:dyDescent="0.25">
      <c r="A873" s="34">
        <v>60439</v>
      </c>
      <c r="B873" s="35" t="s">
        <v>908</v>
      </c>
      <c r="C873" s="36" t="s">
        <v>53</v>
      </c>
      <c r="D873" s="37">
        <v>197.69</v>
      </c>
    </row>
    <row r="874" spans="1:4" x14ac:dyDescent="0.25">
      <c r="A874" s="34">
        <v>60030</v>
      </c>
      <c r="B874" s="35" t="s">
        <v>909</v>
      </c>
      <c r="C874" s="36" t="s">
        <v>53</v>
      </c>
      <c r="D874" s="37">
        <v>104.3</v>
      </c>
    </row>
    <row r="875" spans="1:4" x14ac:dyDescent="0.25">
      <c r="A875" s="34">
        <v>60031</v>
      </c>
      <c r="B875" s="35" t="s">
        <v>910</v>
      </c>
      <c r="C875" s="36" t="s">
        <v>53</v>
      </c>
      <c r="D875" s="37">
        <v>25.91</v>
      </c>
    </row>
    <row r="876" spans="1:4" x14ac:dyDescent="0.25">
      <c r="A876" s="34">
        <v>60034</v>
      </c>
      <c r="B876" s="35" t="s">
        <v>911</v>
      </c>
      <c r="C876" s="36" t="s">
        <v>811</v>
      </c>
      <c r="D876" s="37">
        <v>5.51</v>
      </c>
    </row>
    <row r="877" spans="1:4" x14ac:dyDescent="0.25">
      <c r="A877" s="34">
        <v>60119</v>
      </c>
      <c r="B877" s="35" t="s">
        <v>912</v>
      </c>
      <c r="C877" s="36" t="s">
        <v>53</v>
      </c>
      <c r="D877" s="37">
        <v>2.35</v>
      </c>
    </row>
    <row r="878" spans="1:4" x14ac:dyDescent="0.25">
      <c r="A878" s="34">
        <v>60120</v>
      </c>
      <c r="B878" s="35" t="s">
        <v>913</v>
      </c>
      <c r="C878" s="36" t="s">
        <v>53</v>
      </c>
      <c r="D878" s="37">
        <v>4.99</v>
      </c>
    </row>
    <row r="879" spans="1:4" x14ac:dyDescent="0.25">
      <c r="A879" s="34">
        <v>60160</v>
      </c>
      <c r="B879" s="35" t="s">
        <v>914</v>
      </c>
      <c r="C879" s="36" t="s">
        <v>734</v>
      </c>
      <c r="D879" s="37">
        <v>52.55</v>
      </c>
    </row>
    <row r="880" spans="1:4" x14ac:dyDescent="0.25">
      <c r="A880" s="34">
        <v>60161</v>
      </c>
      <c r="B880" s="35" t="s">
        <v>915</v>
      </c>
      <c r="C880" s="36" t="s">
        <v>53</v>
      </c>
      <c r="D880" s="37">
        <v>1.81</v>
      </c>
    </row>
    <row r="881" spans="1:4" x14ac:dyDescent="0.25">
      <c r="A881" s="34">
        <v>60162</v>
      </c>
      <c r="B881" s="35" t="s">
        <v>916</v>
      </c>
      <c r="C881" s="36" t="s">
        <v>53</v>
      </c>
      <c r="D881" s="37">
        <v>1.77</v>
      </c>
    </row>
    <row r="882" spans="1:4" x14ac:dyDescent="0.25">
      <c r="A882" s="34">
        <v>60006</v>
      </c>
      <c r="B882" s="35" t="s">
        <v>917</v>
      </c>
      <c r="C882" s="36" t="s">
        <v>53</v>
      </c>
      <c r="D882" s="37">
        <v>201.48</v>
      </c>
    </row>
    <row r="883" spans="1:4" ht="30" x14ac:dyDescent="0.25">
      <c r="A883" s="34">
        <v>60242</v>
      </c>
      <c r="B883" s="35" t="s">
        <v>918</v>
      </c>
      <c r="C883" s="36" t="s">
        <v>74</v>
      </c>
      <c r="D883" s="37">
        <v>13.33</v>
      </c>
    </row>
    <row r="884" spans="1:4" x14ac:dyDescent="0.25">
      <c r="A884" s="34">
        <v>210032</v>
      </c>
      <c r="B884" s="35" t="s">
        <v>919</v>
      </c>
      <c r="C884" s="36" t="s">
        <v>389</v>
      </c>
      <c r="D884" s="37">
        <v>105.93</v>
      </c>
    </row>
    <row r="885" spans="1:4" x14ac:dyDescent="0.25">
      <c r="A885" s="34">
        <v>60167</v>
      </c>
      <c r="B885" s="35" t="s">
        <v>920</v>
      </c>
      <c r="C885" s="36" t="s">
        <v>53</v>
      </c>
      <c r="D885" s="37">
        <v>141.38999999999999</v>
      </c>
    </row>
    <row r="886" spans="1:4" x14ac:dyDescent="0.25">
      <c r="A886" s="34">
        <v>60390</v>
      </c>
      <c r="B886" s="35" t="s">
        <v>921</v>
      </c>
      <c r="C886" s="36" t="s">
        <v>313</v>
      </c>
      <c r="D886" s="37">
        <v>10.01</v>
      </c>
    </row>
    <row r="887" spans="1:4" x14ac:dyDescent="0.25">
      <c r="A887" s="26"/>
      <c r="B887" s="27" t="s">
        <v>10</v>
      </c>
      <c r="C887" s="28"/>
      <c r="D887" s="29"/>
    </row>
    <row r="888" spans="1:4" x14ac:dyDescent="0.25">
      <c r="A888" s="26"/>
      <c r="B888" s="27" t="s">
        <v>922</v>
      </c>
      <c r="C888" s="28"/>
      <c r="D888" s="29"/>
    </row>
    <row r="889" spans="1:4" ht="30" x14ac:dyDescent="0.25">
      <c r="A889" s="34">
        <v>70013</v>
      </c>
      <c r="B889" s="35" t="s">
        <v>923</v>
      </c>
      <c r="C889" s="36" t="s">
        <v>53</v>
      </c>
      <c r="D889" s="37">
        <v>438.25</v>
      </c>
    </row>
    <row r="890" spans="1:4" ht="30" x14ac:dyDescent="0.25">
      <c r="A890" s="34">
        <v>70014</v>
      </c>
      <c r="B890" s="35" t="s">
        <v>924</v>
      </c>
      <c r="C890" s="36" t="s">
        <v>53</v>
      </c>
      <c r="D890" s="37">
        <v>578.62</v>
      </c>
    </row>
    <row r="891" spans="1:4" x14ac:dyDescent="0.25">
      <c r="A891" s="34">
        <v>70120</v>
      </c>
      <c r="B891" s="35" t="s">
        <v>925</v>
      </c>
      <c r="C891" s="36" t="s">
        <v>50</v>
      </c>
      <c r="D891" s="37">
        <v>288.08</v>
      </c>
    </row>
    <row r="892" spans="1:4" x14ac:dyDescent="0.25">
      <c r="A892" s="34">
        <v>70121</v>
      </c>
      <c r="B892" s="35" t="s">
        <v>926</v>
      </c>
      <c r="C892" s="36" t="s">
        <v>50</v>
      </c>
      <c r="D892" s="37">
        <v>221.08</v>
      </c>
    </row>
    <row r="893" spans="1:4" x14ac:dyDescent="0.25">
      <c r="A893" s="34">
        <v>70118</v>
      </c>
      <c r="B893" s="35" t="s">
        <v>927</v>
      </c>
      <c r="C893" s="36" t="s">
        <v>50</v>
      </c>
      <c r="D893" s="37">
        <v>713.6</v>
      </c>
    </row>
    <row r="894" spans="1:4" x14ac:dyDescent="0.25">
      <c r="A894" s="34">
        <v>70016</v>
      </c>
      <c r="B894" s="35" t="s">
        <v>928</v>
      </c>
      <c r="C894" s="36" t="s">
        <v>53</v>
      </c>
      <c r="D894" s="37">
        <v>3066.96</v>
      </c>
    </row>
    <row r="895" spans="1:4" x14ac:dyDescent="0.25">
      <c r="A895" s="34">
        <v>70015</v>
      </c>
      <c r="B895" s="35" t="s">
        <v>929</v>
      </c>
      <c r="C895" s="36" t="s">
        <v>53</v>
      </c>
      <c r="D895" s="37">
        <v>538.70000000000005</v>
      </c>
    </row>
    <row r="896" spans="1:4" x14ac:dyDescent="0.25">
      <c r="A896" s="34">
        <v>70030</v>
      </c>
      <c r="B896" s="35" t="s">
        <v>930</v>
      </c>
      <c r="C896" s="36" t="s">
        <v>74</v>
      </c>
      <c r="D896" s="37">
        <v>30.58</v>
      </c>
    </row>
    <row r="897" spans="1:4" x14ac:dyDescent="0.25">
      <c r="A897" s="34">
        <v>70209</v>
      </c>
      <c r="B897" s="35" t="s">
        <v>931</v>
      </c>
      <c r="C897" s="36" t="s">
        <v>53</v>
      </c>
      <c r="D897" s="37">
        <v>84.68</v>
      </c>
    </row>
    <row r="898" spans="1:4" x14ac:dyDescent="0.25">
      <c r="A898" s="26"/>
      <c r="B898" s="27" t="s">
        <v>932</v>
      </c>
      <c r="C898" s="28"/>
      <c r="D898" s="29"/>
    </row>
    <row r="899" spans="1:4" x14ac:dyDescent="0.25">
      <c r="A899" s="34">
        <v>70200</v>
      </c>
      <c r="B899" s="35" t="s">
        <v>933</v>
      </c>
      <c r="C899" s="36" t="s">
        <v>53</v>
      </c>
      <c r="D899" s="37">
        <v>25.17</v>
      </c>
    </row>
    <row r="900" spans="1:4" x14ac:dyDescent="0.25">
      <c r="A900" s="34">
        <v>70028</v>
      </c>
      <c r="B900" s="35" t="s">
        <v>934</v>
      </c>
      <c r="C900" s="36" t="s">
        <v>53</v>
      </c>
      <c r="D900" s="37">
        <v>29.67</v>
      </c>
    </row>
    <row r="901" spans="1:4" x14ac:dyDescent="0.25">
      <c r="A901" s="34">
        <v>70060</v>
      </c>
      <c r="B901" s="35" t="s">
        <v>935</v>
      </c>
      <c r="C901" s="36" t="s">
        <v>53</v>
      </c>
      <c r="D901" s="37">
        <v>37.369999999999997</v>
      </c>
    </row>
    <row r="902" spans="1:4" x14ac:dyDescent="0.25">
      <c r="A902" s="34">
        <v>70061</v>
      </c>
      <c r="B902" s="35" t="s">
        <v>936</v>
      </c>
      <c r="C902" s="36" t="s">
        <v>53</v>
      </c>
      <c r="D902" s="37">
        <v>26.88</v>
      </c>
    </row>
    <row r="903" spans="1:4" x14ac:dyDescent="0.25">
      <c r="A903" s="34">
        <v>70105</v>
      </c>
      <c r="B903" s="35" t="s">
        <v>937</v>
      </c>
      <c r="C903" s="36" t="s">
        <v>53</v>
      </c>
      <c r="D903" s="37">
        <v>11.9</v>
      </c>
    </row>
    <row r="904" spans="1:4" x14ac:dyDescent="0.25">
      <c r="A904" s="34">
        <v>70025</v>
      </c>
      <c r="B904" s="35" t="s">
        <v>938</v>
      </c>
      <c r="C904" s="36" t="s">
        <v>53</v>
      </c>
      <c r="D904" s="37">
        <v>87.4</v>
      </c>
    </row>
    <row r="905" spans="1:4" ht="30" x14ac:dyDescent="0.25">
      <c r="A905" s="34">
        <v>70221</v>
      </c>
      <c r="B905" s="35" t="s">
        <v>939</v>
      </c>
      <c r="C905" s="36" t="s">
        <v>53</v>
      </c>
      <c r="D905" s="37">
        <v>274.27999999999997</v>
      </c>
    </row>
    <row r="906" spans="1:4" ht="30" x14ac:dyDescent="0.25">
      <c r="A906" s="34">
        <v>70026</v>
      </c>
      <c r="B906" s="35" t="s">
        <v>940</v>
      </c>
      <c r="C906" s="36" t="s">
        <v>53</v>
      </c>
      <c r="D906" s="37">
        <v>73.97</v>
      </c>
    </row>
    <row r="907" spans="1:4" ht="30" x14ac:dyDescent="0.25">
      <c r="A907" s="34">
        <v>70027</v>
      </c>
      <c r="B907" s="35" t="s">
        <v>941</v>
      </c>
      <c r="C907" s="36" t="s">
        <v>53</v>
      </c>
      <c r="D907" s="37">
        <v>152.47999999999999</v>
      </c>
    </row>
    <row r="908" spans="1:4" ht="30" x14ac:dyDescent="0.25">
      <c r="A908" s="34">
        <v>70253</v>
      </c>
      <c r="B908" s="35" t="s">
        <v>942</v>
      </c>
      <c r="C908" s="36" t="s">
        <v>53</v>
      </c>
      <c r="D908" s="37">
        <v>277.27999999999997</v>
      </c>
    </row>
    <row r="909" spans="1:4" ht="30" x14ac:dyDescent="0.25">
      <c r="A909" s="34">
        <v>70022</v>
      </c>
      <c r="B909" s="35" t="s">
        <v>943</v>
      </c>
      <c r="C909" s="36" t="s">
        <v>53</v>
      </c>
      <c r="D909" s="37">
        <v>388.73</v>
      </c>
    </row>
    <row r="910" spans="1:4" ht="30" x14ac:dyDescent="0.25">
      <c r="A910" s="34">
        <v>70023</v>
      </c>
      <c r="B910" s="35" t="s">
        <v>944</v>
      </c>
      <c r="C910" s="36" t="s">
        <v>53</v>
      </c>
      <c r="D910" s="37">
        <v>602.36</v>
      </c>
    </row>
    <row r="911" spans="1:4" ht="30" x14ac:dyDescent="0.25">
      <c r="A911" s="34">
        <v>70259</v>
      </c>
      <c r="B911" s="35" t="s">
        <v>945</v>
      </c>
      <c r="C911" s="36" t="s">
        <v>53</v>
      </c>
      <c r="D911" s="37">
        <v>703.81</v>
      </c>
    </row>
    <row r="912" spans="1:4" x14ac:dyDescent="0.25">
      <c r="A912" s="34">
        <v>70223</v>
      </c>
      <c r="B912" s="35" t="s">
        <v>946</v>
      </c>
      <c r="C912" s="36" t="s">
        <v>53</v>
      </c>
      <c r="D912" s="37">
        <v>1742.11</v>
      </c>
    </row>
    <row r="913" spans="1:4" x14ac:dyDescent="0.25">
      <c r="A913" s="34">
        <v>70260</v>
      </c>
      <c r="B913" s="35" t="s">
        <v>947</v>
      </c>
      <c r="C913" s="36" t="s">
        <v>53</v>
      </c>
      <c r="D913" s="37">
        <v>5393.6</v>
      </c>
    </row>
    <row r="914" spans="1:4" x14ac:dyDescent="0.25">
      <c r="A914" s="34">
        <v>70261</v>
      </c>
      <c r="B914" s="35" t="s">
        <v>948</v>
      </c>
      <c r="C914" s="36" t="s">
        <v>53</v>
      </c>
      <c r="D914" s="37">
        <v>12206.81</v>
      </c>
    </row>
    <row r="915" spans="1:4" x14ac:dyDescent="0.25">
      <c r="A915" s="34">
        <v>70051</v>
      </c>
      <c r="B915" s="35" t="s">
        <v>949</v>
      </c>
      <c r="C915" s="36" t="s">
        <v>53</v>
      </c>
      <c r="D915" s="37">
        <v>3.8</v>
      </c>
    </row>
    <row r="916" spans="1:4" x14ac:dyDescent="0.25">
      <c r="A916" s="34">
        <v>70272</v>
      </c>
      <c r="B916" s="35" t="s">
        <v>950</v>
      </c>
      <c r="C916" s="36" t="s">
        <v>53</v>
      </c>
      <c r="D916" s="37">
        <v>3.8</v>
      </c>
    </row>
    <row r="917" spans="1:4" x14ac:dyDescent="0.25">
      <c r="A917" s="34">
        <v>70222</v>
      </c>
      <c r="B917" s="35" t="s">
        <v>951</v>
      </c>
      <c r="C917" s="36" t="s">
        <v>53</v>
      </c>
      <c r="D917" s="37">
        <v>10.1</v>
      </c>
    </row>
    <row r="918" spans="1:4" x14ac:dyDescent="0.25">
      <c r="A918" s="34">
        <v>70207</v>
      </c>
      <c r="B918" s="35" t="s">
        <v>952</v>
      </c>
      <c r="C918" s="36" t="s">
        <v>53</v>
      </c>
      <c r="D918" s="37">
        <v>12.6</v>
      </c>
    </row>
    <row r="919" spans="1:4" x14ac:dyDescent="0.25">
      <c r="A919" s="26"/>
      <c r="B919" s="27" t="s">
        <v>953</v>
      </c>
      <c r="C919" s="28"/>
      <c r="D919" s="29"/>
    </row>
    <row r="920" spans="1:4" x14ac:dyDescent="0.25">
      <c r="A920" s="34">
        <v>70029</v>
      </c>
      <c r="B920" s="35" t="s">
        <v>954</v>
      </c>
      <c r="C920" s="36" t="s">
        <v>53</v>
      </c>
      <c r="D920" s="37">
        <v>32.03</v>
      </c>
    </row>
    <row r="921" spans="1:4" x14ac:dyDescent="0.25">
      <c r="A921" s="34">
        <v>70081</v>
      </c>
      <c r="B921" s="35" t="s">
        <v>955</v>
      </c>
      <c r="C921" s="36" t="s">
        <v>53</v>
      </c>
      <c r="D921" s="37">
        <v>30.25</v>
      </c>
    </row>
    <row r="922" spans="1:4" x14ac:dyDescent="0.25">
      <c r="A922" s="34">
        <v>70082</v>
      </c>
      <c r="B922" s="35" t="s">
        <v>956</v>
      </c>
      <c r="C922" s="36" t="s">
        <v>53</v>
      </c>
      <c r="D922" s="37">
        <v>31.42</v>
      </c>
    </row>
    <row r="923" spans="1:4" x14ac:dyDescent="0.25">
      <c r="A923" s="34">
        <v>70083</v>
      </c>
      <c r="B923" s="35" t="s">
        <v>957</v>
      </c>
      <c r="C923" s="36" t="s">
        <v>53</v>
      </c>
      <c r="D923" s="37">
        <v>45.17</v>
      </c>
    </row>
    <row r="924" spans="1:4" x14ac:dyDescent="0.25">
      <c r="A924" s="34">
        <v>70084</v>
      </c>
      <c r="B924" s="35" t="s">
        <v>958</v>
      </c>
      <c r="C924" s="36" t="s">
        <v>53</v>
      </c>
      <c r="D924" s="37">
        <v>68.81</v>
      </c>
    </row>
    <row r="925" spans="1:4" x14ac:dyDescent="0.25">
      <c r="A925" s="34">
        <v>70085</v>
      </c>
      <c r="B925" s="35" t="s">
        <v>959</v>
      </c>
      <c r="C925" s="36" t="s">
        <v>53</v>
      </c>
      <c r="D925" s="37">
        <v>72.180000000000007</v>
      </c>
    </row>
    <row r="926" spans="1:4" x14ac:dyDescent="0.25">
      <c r="A926" s="34">
        <v>70086</v>
      </c>
      <c r="B926" s="35" t="s">
        <v>960</v>
      </c>
      <c r="C926" s="36" t="s">
        <v>53</v>
      </c>
      <c r="D926" s="37">
        <v>103.37</v>
      </c>
    </row>
    <row r="927" spans="1:4" x14ac:dyDescent="0.25">
      <c r="A927" s="34">
        <v>70087</v>
      </c>
      <c r="B927" s="35" t="s">
        <v>961</v>
      </c>
      <c r="C927" s="36" t="s">
        <v>53</v>
      </c>
      <c r="D927" s="37">
        <v>191.83</v>
      </c>
    </row>
    <row r="928" spans="1:4" x14ac:dyDescent="0.25">
      <c r="A928" s="34">
        <v>70088</v>
      </c>
      <c r="B928" s="35" t="s">
        <v>962</v>
      </c>
      <c r="C928" s="36" t="s">
        <v>53</v>
      </c>
      <c r="D928" s="37">
        <v>279.39</v>
      </c>
    </row>
    <row r="929" spans="1:4" x14ac:dyDescent="0.25">
      <c r="A929" s="34">
        <v>70181</v>
      </c>
      <c r="B929" s="35" t="s">
        <v>963</v>
      </c>
      <c r="C929" s="36" t="s">
        <v>53</v>
      </c>
      <c r="D929" s="37">
        <v>591.82000000000005</v>
      </c>
    </row>
    <row r="930" spans="1:4" x14ac:dyDescent="0.25">
      <c r="A930" s="34">
        <v>70089</v>
      </c>
      <c r="B930" s="35" t="s">
        <v>964</v>
      </c>
      <c r="C930" s="36" t="s">
        <v>53</v>
      </c>
      <c r="D930" s="37">
        <v>41.82</v>
      </c>
    </row>
    <row r="931" spans="1:4" x14ac:dyDescent="0.25">
      <c r="A931" s="34">
        <v>70090</v>
      </c>
      <c r="B931" s="35" t="s">
        <v>965</v>
      </c>
      <c r="C931" s="36" t="s">
        <v>53</v>
      </c>
      <c r="D931" s="37">
        <v>47.17</v>
      </c>
    </row>
    <row r="932" spans="1:4" x14ac:dyDescent="0.25">
      <c r="A932" s="34">
        <v>70091</v>
      </c>
      <c r="B932" s="35" t="s">
        <v>966</v>
      </c>
      <c r="C932" s="36" t="s">
        <v>53</v>
      </c>
      <c r="D932" s="37">
        <v>59.14</v>
      </c>
    </row>
    <row r="933" spans="1:4" x14ac:dyDescent="0.25">
      <c r="A933" s="34">
        <v>70092</v>
      </c>
      <c r="B933" s="35" t="s">
        <v>967</v>
      </c>
      <c r="C933" s="36" t="s">
        <v>53</v>
      </c>
      <c r="D933" s="37">
        <v>91.1</v>
      </c>
    </row>
    <row r="934" spans="1:4" x14ac:dyDescent="0.25">
      <c r="A934" s="34">
        <v>70093</v>
      </c>
      <c r="B934" s="35" t="s">
        <v>968</v>
      </c>
      <c r="C934" s="36" t="s">
        <v>53</v>
      </c>
      <c r="D934" s="37">
        <v>100</v>
      </c>
    </row>
    <row r="935" spans="1:4" ht="30" x14ac:dyDescent="0.25">
      <c r="A935" s="34">
        <v>70097</v>
      </c>
      <c r="B935" s="35" t="s">
        <v>969</v>
      </c>
      <c r="C935" s="36" t="s">
        <v>53</v>
      </c>
      <c r="D935" s="37">
        <v>44.59</v>
      </c>
    </row>
    <row r="936" spans="1:4" ht="30" x14ac:dyDescent="0.25">
      <c r="A936" s="34">
        <v>70098</v>
      </c>
      <c r="B936" s="35" t="s">
        <v>970</v>
      </c>
      <c r="C936" s="36" t="s">
        <v>53</v>
      </c>
      <c r="D936" s="37">
        <v>47.69</v>
      </c>
    </row>
    <row r="937" spans="1:4" x14ac:dyDescent="0.25">
      <c r="A937" s="34">
        <v>70202</v>
      </c>
      <c r="B937" s="35" t="s">
        <v>971</v>
      </c>
      <c r="C937" s="36" t="s">
        <v>53</v>
      </c>
      <c r="D937" s="37">
        <v>34.11</v>
      </c>
    </row>
    <row r="938" spans="1:4" x14ac:dyDescent="0.25">
      <c r="A938" s="34">
        <v>70194</v>
      </c>
      <c r="B938" s="35" t="s">
        <v>972</v>
      </c>
      <c r="C938" s="36" t="s">
        <v>53</v>
      </c>
      <c r="D938" s="37">
        <v>279.39</v>
      </c>
    </row>
    <row r="939" spans="1:4" x14ac:dyDescent="0.25">
      <c r="A939" s="34">
        <v>70203</v>
      </c>
      <c r="B939" s="35" t="s">
        <v>973</v>
      </c>
      <c r="C939" s="36" t="s">
        <v>53</v>
      </c>
      <c r="D939" s="37">
        <v>19.690000000000001</v>
      </c>
    </row>
    <row r="940" spans="1:4" x14ac:dyDescent="0.25">
      <c r="A940" s="34">
        <v>70204</v>
      </c>
      <c r="B940" s="35" t="s">
        <v>974</v>
      </c>
      <c r="C940" s="36" t="s">
        <v>53</v>
      </c>
      <c r="D940" s="37">
        <v>24.7</v>
      </c>
    </row>
    <row r="941" spans="1:4" x14ac:dyDescent="0.25">
      <c r="A941" s="34">
        <v>70201</v>
      </c>
      <c r="B941" s="35" t="s">
        <v>975</v>
      </c>
      <c r="C941" s="36" t="s">
        <v>53</v>
      </c>
      <c r="D941" s="37">
        <v>39</v>
      </c>
    </row>
    <row r="942" spans="1:4" x14ac:dyDescent="0.25">
      <c r="A942" s="34">
        <v>70180</v>
      </c>
      <c r="B942" s="35" t="s">
        <v>976</v>
      </c>
      <c r="C942" s="36" t="s">
        <v>53</v>
      </c>
      <c r="D942" s="37">
        <v>44.21</v>
      </c>
    </row>
    <row r="943" spans="1:4" x14ac:dyDescent="0.25">
      <c r="A943" s="34">
        <v>70102</v>
      </c>
      <c r="B943" s="35" t="s">
        <v>977</v>
      </c>
      <c r="C943" s="36" t="s">
        <v>53</v>
      </c>
      <c r="D943" s="37">
        <v>39.51</v>
      </c>
    </row>
    <row r="944" spans="1:4" ht="30" x14ac:dyDescent="0.25">
      <c r="A944" s="34">
        <v>70170</v>
      </c>
      <c r="B944" s="35" t="s">
        <v>978</v>
      </c>
      <c r="C944" s="36" t="s">
        <v>53</v>
      </c>
      <c r="D944" s="37">
        <v>174.11</v>
      </c>
    </row>
    <row r="945" spans="1:4" x14ac:dyDescent="0.25">
      <c r="A945" s="34">
        <v>70172</v>
      </c>
      <c r="B945" s="35" t="s">
        <v>979</v>
      </c>
      <c r="C945" s="36" t="s">
        <v>53</v>
      </c>
      <c r="D945" s="37">
        <v>38.57</v>
      </c>
    </row>
    <row r="946" spans="1:4" x14ac:dyDescent="0.25">
      <c r="A946" s="34">
        <v>70273</v>
      </c>
      <c r="B946" s="35" t="s">
        <v>980</v>
      </c>
      <c r="C946" s="36" t="s">
        <v>53</v>
      </c>
      <c r="D946" s="37">
        <v>21.12</v>
      </c>
    </row>
    <row r="947" spans="1:4" x14ac:dyDescent="0.25">
      <c r="A947" s="34">
        <v>70173</v>
      </c>
      <c r="B947" s="35" t="s">
        <v>981</v>
      </c>
      <c r="C947" s="36" t="s">
        <v>53</v>
      </c>
      <c r="D947" s="37">
        <v>30.39</v>
      </c>
    </row>
    <row r="948" spans="1:4" x14ac:dyDescent="0.25">
      <c r="A948" s="34">
        <v>70175</v>
      </c>
      <c r="B948" s="35" t="s">
        <v>982</v>
      </c>
      <c r="C948" s="36" t="s">
        <v>53</v>
      </c>
      <c r="D948" s="37">
        <v>11.71</v>
      </c>
    </row>
    <row r="949" spans="1:4" x14ac:dyDescent="0.25">
      <c r="A949" s="34">
        <v>70274</v>
      </c>
      <c r="B949" s="35" t="s">
        <v>983</v>
      </c>
      <c r="C949" s="36" t="s">
        <v>53</v>
      </c>
      <c r="D949" s="37">
        <v>11.65</v>
      </c>
    </row>
    <row r="950" spans="1:4" x14ac:dyDescent="0.25">
      <c r="A950" s="34">
        <v>70174</v>
      </c>
      <c r="B950" s="35" t="s">
        <v>984</v>
      </c>
      <c r="C950" s="36" t="s">
        <v>53</v>
      </c>
      <c r="D950" s="37">
        <v>11.61</v>
      </c>
    </row>
    <row r="951" spans="1:4" x14ac:dyDescent="0.25">
      <c r="A951" s="34">
        <v>70176</v>
      </c>
      <c r="B951" s="35" t="s">
        <v>985</v>
      </c>
      <c r="C951" s="36" t="s">
        <v>53</v>
      </c>
      <c r="D951" s="37">
        <v>26.49</v>
      </c>
    </row>
    <row r="952" spans="1:4" x14ac:dyDescent="0.25">
      <c r="A952" s="34">
        <v>70177</v>
      </c>
      <c r="B952" s="35" t="s">
        <v>986</v>
      </c>
      <c r="C952" s="36" t="s">
        <v>53</v>
      </c>
      <c r="D952" s="37">
        <v>44.06</v>
      </c>
    </row>
    <row r="953" spans="1:4" x14ac:dyDescent="0.25">
      <c r="A953" s="34">
        <v>70178</v>
      </c>
      <c r="B953" s="35" t="s">
        <v>987</v>
      </c>
      <c r="C953" s="36" t="s">
        <v>53</v>
      </c>
      <c r="D953" s="37">
        <v>48.78</v>
      </c>
    </row>
    <row r="954" spans="1:4" x14ac:dyDescent="0.25">
      <c r="A954" s="34">
        <v>70179</v>
      </c>
      <c r="B954" s="35" t="s">
        <v>988</v>
      </c>
      <c r="C954" s="36" t="s">
        <v>53</v>
      </c>
      <c r="D954" s="37">
        <v>307.06</v>
      </c>
    </row>
    <row r="955" spans="1:4" x14ac:dyDescent="0.25">
      <c r="A955" s="34">
        <v>70033</v>
      </c>
      <c r="B955" s="35" t="s">
        <v>989</v>
      </c>
      <c r="C955" s="36" t="s">
        <v>53</v>
      </c>
      <c r="D955" s="37">
        <v>19.989999999999998</v>
      </c>
    </row>
    <row r="956" spans="1:4" x14ac:dyDescent="0.25">
      <c r="A956" s="34">
        <v>70246</v>
      </c>
      <c r="B956" s="35" t="s">
        <v>990</v>
      </c>
      <c r="C956" s="36" t="s">
        <v>53</v>
      </c>
      <c r="D956" s="37">
        <v>16.79</v>
      </c>
    </row>
    <row r="957" spans="1:4" x14ac:dyDescent="0.25">
      <c r="A957" s="30">
        <v>70034</v>
      </c>
      <c r="B957" s="31" t="s">
        <v>991</v>
      </c>
      <c r="C957" s="32" t="s">
        <v>53</v>
      </c>
      <c r="D957" s="33">
        <v>12.11</v>
      </c>
    </row>
    <row r="958" spans="1:4" x14ac:dyDescent="0.25">
      <c r="A958" s="34">
        <v>70031</v>
      </c>
      <c r="B958" s="35" t="s">
        <v>992</v>
      </c>
      <c r="C958" s="36" t="s">
        <v>53</v>
      </c>
      <c r="D958" s="37">
        <v>164.12</v>
      </c>
    </row>
    <row r="959" spans="1:4" x14ac:dyDescent="0.25">
      <c r="A959" s="34">
        <v>70032</v>
      </c>
      <c r="B959" s="35" t="s">
        <v>993</v>
      </c>
      <c r="C959" s="36" t="s">
        <v>53</v>
      </c>
      <c r="D959" s="37">
        <v>41.47</v>
      </c>
    </row>
    <row r="960" spans="1:4" ht="30" x14ac:dyDescent="0.25">
      <c r="A960" s="30">
        <v>70036</v>
      </c>
      <c r="B960" s="31" t="s">
        <v>994</v>
      </c>
      <c r="C960" s="32" t="s">
        <v>389</v>
      </c>
      <c r="D960" s="33">
        <v>1648.54</v>
      </c>
    </row>
    <row r="961" spans="1:4" ht="30" x14ac:dyDescent="0.25">
      <c r="A961" s="34">
        <v>70254</v>
      </c>
      <c r="B961" s="35" t="s">
        <v>995</v>
      </c>
      <c r="C961" s="36" t="s">
        <v>389</v>
      </c>
      <c r="D961" s="37">
        <v>1906.54</v>
      </c>
    </row>
    <row r="962" spans="1:4" ht="30" x14ac:dyDescent="0.25">
      <c r="A962" s="34">
        <v>70255</v>
      </c>
      <c r="B962" s="35" t="s">
        <v>996</v>
      </c>
      <c r="C962" s="36" t="s">
        <v>389</v>
      </c>
      <c r="D962" s="37">
        <v>2254.15</v>
      </c>
    </row>
    <row r="963" spans="1:4" ht="30" x14ac:dyDescent="0.25">
      <c r="A963" s="34">
        <v>70256</v>
      </c>
      <c r="B963" s="35" t="s">
        <v>997</v>
      </c>
      <c r="C963" s="36" t="s">
        <v>389</v>
      </c>
      <c r="D963" s="37">
        <v>3196.34</v>
      </c>
    </row>
    <row r="964" spans="1:4" ht="30" x14ac:dyDescent="0.25">
      <c r="A964" s="34">
        <v>70257</v>
      </c>
      <c r="B964" s="35" t="s">
        <v>998</v>
      </c>
      <c r="C964" s="36" t="s">
        <v>389</v>
      </c>
      <c r="D964" s="37">
        <v>3825.15</v>
      </c>
    </row>
    <row r="965" spans="1:4" ht="30" x14ac:dyDescent="0.25">
      <c r="A965" s="34">
        <v>70258</v>
      </c>
      <c r="B965" s="35" t="s">
        <v>999</v>
      </c>
      <c r="C965" s="36" t="s">
        <v>389</v>
      </c>
      <c r="D965" s="37">
        <v>4972.1400000000003</v>
      </c>
    </row>
    <row r="966" spans="1:4" x14ac:dyDescent="0.25">
      <c r="A966" s="34">
        <v>70055</v>
      </c>
      <c r="B966" s="35" t="s">
        <v>1000</v>
      </c>
      <c r="C966" s="36" t="s">
        <v>53</v>
      </c>
      <c r="D966" s="37">
        <v>1277.05</v>
      </c>
    </row>
    <row r="967" spans="1:4" ht="30" x14ac:dyDescent="0.25">
      <c r="A967" s="34">
        <v>70247</v>
      </c>
      <c r="B967" s="35" t="s">
        <v>1001</v>
      </c>
      <c r="C967" s="36" t="s">
        <v>389</v>
      </c>
      <c r="D967" s="37">
        <v>3577.05</v>
      </c>
    </row>
    <row r="968" spans="1:4" x14ac:dyDescent="0.25">
      <c r="A968" s="34">
        <v>70266</v>
      </c>
      <c r="B968" s="35" t="s">
        <v>1002</v>
      </c>
      <c r="C968" s="36" t="s">
        <v>53</v>
      </c>
      <c r="D968" s="37">
        <v>1299.02</v>
      </c>
    </row>
    <row r="969" spans="1:4" x14ac:dyDescent="0.25">
      <c r="A969" s="34">
        <v>70267</v>
      </c>
      <c r="B969" s="35" t="s">
        <v>1003</v>
      </c>
      <c r="C969" s="36" t="s">
        <v>53</v>
      </c>
      <c r="D969" s="37">
        <v>129.86000000000001</v>
      </c>
    </row>
    <row r="970" spans="1:4" x14ac:dyDescent="0.25">
      <c r="A970" s="26"/>
      <c r="B970" s="27" t="s">
        <v>1004</v>
      </c>
      <c r="C970" s="28"/>
      <c r="D970" s="29"/>
    </row>
    <row r="971" spans="1:4" ht="30" x14ac:dyDescent="0.25">
      <c r="A971" s="34">
        <v>70049</v>
      </c>
      <c r="B971" s="35" t="s">
        <v>1005</v>
      </c>
      <c r="C971" s="36" t="s">
        <v>53</v>
      </c>
      <c r="D971" s="37">
        <v>942.73</v>
      </c>
    </row>
    <row r="972" spans="1:4" ht="30" x14ac:dyDescent="0.25">
      <c r="A972" s="34">
        <v>70050</v>
      </c>
      <c r="B972" s="35" t="s">
        <v>1006</v>
      </c>
      <c r="C972" s="36" t="s">
        <v>53</v>
      </c>
      <c r="D972" s="37">
        <v>1127.53</v>
      </c>
    </row>
    <row r="973" spans="1:4" ht="30" x14ac:dyDescent="0.25">
      <c r="A973" s="34">
        <v>70048</v>
      </c>
      <c r="B973" s="35" t="s">
        <v>1007</v>
      </c>
      <c r="C973" s="36" t="s">
        <v>53</v>
      </c>
      <c r="D973" s="37">
        <v>2160.4299999999998</v>
      </c>
    </row>
    <row r="974" spans="1:4" ht="30" x14ac:dyDescent="0.25">
      <c r="A974" s="34">
        <v>70047</v>
      </c>
      <c r="B974" s="35" t="s">
        <v>1008</v>
      </c>
      <c r="C974" s="36" t="s">
        <v>53</v>
      </c>
      <c r="D974" s="37">
        <v>4023.02</v>
      </c>
    </row>
    <row r="975" spans="1:4" ht="30" x14ac:dyDescent="0.25">
      <c r="A975" s="34">
        <v>70116</v>
      </c>
      <c r="B975" s="35" t="s">
        <v>1009</v>
      </c>
      <c r="C975" s="36" t="s">
        <v>53</v>
      </c>
      <c r="D975" s="37">
        <v>1598.46</v>
      </c>
    </row>
    <row r="976" spans="1:4" ht="30" x14ac:dyDescent="0.25">
      <c r="A976" s="34">
        <v>70117</v>
      </c>
      <c r="B976" s="35" t="s">
        <v>1010</v>
      </c>
      <c r="C976" s="36" t="s">
        <v>53</v>
      </c>
      <c r="D976" s="37">
        <v>2198.79</v>
      </c>
    </row>
    <row r="977" spans="1:4" ht="30" x14ac:dyDescent="0.25">
      <c r="A977" s="34">
        <v>70115</v>
      </c>
      <c r="B977" s="35" t="s">
        <v>1011</v>
      </c>
      <c r="C977" s="36" t="s">
        <v>53</v>
      </c>
      <c r="D977" s="37">
        <v>2492.6799999999998</v>
      </c>
    </row>
    <row r="978" spans="1:4" ht="30" x14ac:dyDescent="0.25">
      <c r="A978" s="34">
        <v>70114</v>
      </c>
      <c r="B978" s="35" t="s">
        <v>1012</v>
      </c>
      <c r="C978" s="36" t="s">
        <v>53</v>
      </c>
      <c r="D978" s="37">
        <v>4424.01</v>
      </c>
    </row>
    <row r="979" spans="1:4" x14ac:dyDescent="0.25">
      <c r="A979" s="34">
        <v>70044</v>
      </c>
      <c r="B979" s="35" t="s">
        <v>1013</v>
      </c>
      <c r="C979" s="36" t="s">
        <v>1014</v>
      </c>
      <c r="D979" s="37">
        <v>208.36</v>
      </c>
    </row>
    <row r="980" spans="1:4" x14ac:dyDescent="0.25">
      <c r="A980" s="34">
        <v>70045</v>
      </c>
      <c r="B980" s="35" t="s">
        <v>1015</v>
      </c>
      <c r="C980" s="36" t="s">
        <v>1014</v>
      </c>
      <c r="D980" s="37">
        <v>208.36</v>
      </c>
    </row>
    <row r="981" spans="1:4" ht="30" x14ac:dyDescent="0.25">
      <c r="A981" s="34">
        <v>70153</v>
      </c>
      <c r="B981" s="35" t="s">
        <v>1016</v>
      </c>
      <c r="C981" s="36" t="s">
        <v>74</v>
      </c>
      <c r="D981" s="37">
        <v>63.02</v>
      </c>
    </row>
    <row r="982" spans="1:4" ht="30" x14ac:dyDescent="0.25">
      <c r="A982" s="34">
        <v>70183</v>
      </c>
      <c r="B982" s="35" t="s">
        <v>1017</v>
      </c>
      <c r="C982" s="36" t="s">
        <v>50</v>
      </c>
      <c r="D982" s="37">
        <v>46.69</v>
      </c>
    </row>
    <row r="983" spans="1:4" x14ac:dyDescent="0.25">
      <c r="A983" s="26"/>
      <c r="B983" s="27" t="s">
        <v>1018</v>
      </c>
      <c r="C983" s="28"/>
      <c r="D983" s="29"/>
    </row>
    <row r="984" spans="1:4" x14ac:dyDescent="0.25">
      <c r="A984" s="34">
        <v>70134</v>
      </c>
      <c r="B984" s="35" t="s">
        <v>1019</v>
      </c>
      <c r="C984" s="36" t="s">
        <v>74</v>
      </c>
      <c r="D984" s="37">
        <v>19.600000000000001</v>
      </c>
    </row>
    <row r="985" spans="1:4" x14ac:dyDescent="0.25">
      <c r="A985" s="34">
        <v>70135</v>
      </c>
      <c r="B985" s="35" t="s">
        <v>1020</v>
      </c>
      <c r="C985" s="36" t="s">
        <v>74</v>
      </c>
      <c r="D985" s="37">
        <v>32.9</v>
      </c>
    </row>
    <row r="986" spans="1:4" x14ac:dyDescent="0.25">
      <c r="A986" s="34">
        <v>70136</v>
      </c>
      <c r="B986" s="35" t="s">
        <v>1021</v>
      </c>
      <c r="C986" s="36" t="s">
        <v>74</v>
      </c>
      <c r="D986" s="37">
        <v>44.11</v>
      </c>
    </row>
    <row r="987" spans="1:4" x14ac:dyDescent="0.25">
      <c r="A987" s="34">
        <v>70137</v>
      </c>
      <c r="B987" s="35" t="s">
        <v>1022</v>
      </c>
      <c r="C987" s="36" t="s">
        <v>74</v>
      </c>
      <c r="D987" s="37">
        <v>56.13</v>
      </c>
    </row>
    <row r="988" spans="1:4" x14ac:dyDescent="0.25">
      <c r="A988" s="34">
        <v>70138</v>
      </c>
      <c r="B988" s="35" t="s">
        <v>1023</v>
      </c>
      <c r="C988" s="36" t="s">
        <v>74</v>
      </c>
      <c r="D988" s="37">
        <v>64.06</v>
      </c>
    </row>
    <row r="989" spans="1:4" x14ac:dyDescent="0.25">
      <c r="A989" s="34">
        <v>70133</v>
      </c>
      <c r="B989" s="35" t="s">
        <v>1024</v>
      </c>
      <c r="C989" s="36" t="s">
        <v>74</v>
      </c>
      <c r="D989" s="37">
        <v>91.46</v>
      </c>
    </row>
    <row r="990" spans="1:4" x14ac:dyDescent="0.25">
      <c r="A990" s="34">
        <v>70154</v>
      </c>
      <c r="B990" s="35" t="s">
        <v>1025</v>
      </c>
      <c r="C990" s="36" t="s">
        <v>74</v>
      </c>
      <c r="D990" s="37">
        <v>20.32</v>
      </c>
    </row>
    <row r="991" spans="1:4" x14ac:dyDescent="0.25">
      <c r="A991" s="34">
        <v>70275</v>
      </c>
      <c r="B991" s="35" t="s">
        <v>1026</v>
      </c>
      <c r="C991" s="36" t="s">
        <v>74</v>
      </c>
      <c r="D991" s="37">
        <v>23.72</v>
      </c>
    </row>
    <row r="992" spans="1:4" ht="30" x14ac:dyDescent="0.25">
      <c r="A992" s="34">
        <v>70155</v>
      </c>
      <c r="B992" s="35" t="s">
        <v>1027</v>
      </c>
      <c r="C992" s="36" t="s">
        <v>74</v>
      </c>
      <c r="D992" s="37">
        <v>28.72</v>
      </c>
    </row>
    <row r="993" spans="1:4" ht="30" x14ac:dyDescent="0.25">
      <c r="A993" s="34">
        <v>70187</v>
      </c>
      <c r="B993" s="35" t="s">
        <v>1028</v>
      </c>
      <c r="C993" s="36" t="s">
        <v>74</v>
      </c>
      <c r="D993" s="37">
        <v>6</v>
      </c>
    </row>
    <row r="994" spans="1:4" x14ac:dyDescent="0.25">
      <c r="A994" s="34">
        <v>70167</v>
      </c>
      <c r="B994" s="35" t="s">
        <v>1029</v>
      </c>
      <c r="C994" s="36" t="s">
        <v>74</v>
      </c>
      <c r="D994" s="37">
        <v>6.81</v>
      </c>
    </row>
    <row r="995" spans="1:4" x14ac:dyDescent="0.25">
      <c r="A995" s="34">
        <v>70168</v>
      </c>
      <c r="B995" s="35" t="s">
        <v>1030</v>
      </c>
      <c r="C995" s="36" t="s">
        <v>74</v>
      </c>
      <c r="D995" s="37">
        <v>9.68</v>
      </c>
    </row>
    <row r="996" spans="1:4" x14ac:dyDescent="0.25">
      <c r="A996" s="34">
        <v>70169</v>
      </c>
      <c r="B996" s="35" t="s">
        <v>1031</v>
      </c>
      <c r="C996" s="36" t="s">
        <v>74</v>
      </c>
      <c r="D996" s="37">
        <v>14.07</v>
      </c>
    </row>
    <row r="997" spans="1:4" x14ac:dyDescent="0.25">
      <c r="A997" s="34">
        <v>70165</v>
      </c>
      <c r="B997" s="35" t="s">
        <v>1032</v>
      </c>
      <c r="C997" s="36" t="s">
        <v>74</v>
      </c>
      <c r="D997" s="37">
        <v>16.34</v>
      </c>
    </row>
    <row r="998" spans="1:4" x14ac:dyDescent="0.25">
      <c r="A998" s="34">
        <v>70166</v>
      </c>
      <c r="B998" s="35" t="s">
        <v>1033</v>
      </c>
      <c r="C998" s="36" t="s">
        <v>74</v>
      </c>
      <c r="D998" s="37">
        <v>26.26</v>
      </c>
    </row>
    <row r="999" spans="1:4" x14ac:dyDescent="0.25">
      <c r="A999" s="34">
        <v>70157</v>
      </c>
      <c r="B999" s="35" t="s">
        <v>1034</v>
      </c>
      <c r="C999" s="36" t="s">
        <v>74</v>
      </c>
      <c r="D999" s="37">
        <v>2.85</v>
      </c>
    </row>
    <row r="1000" spans="1:4" x14ac:dyDescent="0.25">
      <c r="A1000" s="34">
        <v>70158</v>
      </c>
      <c r="B1000" s="35" t="s">
        <v>1035</v>
      </c>
      <c r="C1000" s="36" t="s">
        <v>74</v>
      </c>
      <c r="D1000" s="37">
        <v>3.9</v>
      </c>
    </row>
    <row r="1001" spans="1:4" x14ac:dyDescent="0.25">
      <c r="A1001" s="34">
        <v>70159</v>
      </c>
      <c r="B1001" s="35" t="s">
        <v>1036</v>
      </c>
      <c r="C1001" s="36" t="s">
        <v>74</v>
      </c>
      <c r="D1001" s="37">
        <v>6.34</v>
      </c>
    </row>
    <row r="1002" spans="1:4" x14ac:dyDescent="0.25">
      <c r="A1002" s="34">
        <v>70160</v>
      </c>
      <c r="B1002" s="35" t="s">
        <v>1037</v>
      </c>
      <c r="C1002" s="36" t="s">
        <v>74</v>
      </c>
      <c r="D1002" s="37">
        <v>11.68</v>
      </c>
    </row>
    <row r="1003" spans="1:4" x14ac:dyDescent="0.25">
      <c r="A1003" s="34">
        <v>70161</v>
      </c>
      <c r="B1003" s="35" t="s">
        <v>1038</v>
      </c>
      <c r="C1003" s="36" t="s">
        <v>74</v>
      </c>
      <c r="D1003" s="37">
        <v>12.06</v>
      </c>
    </row>
    <row r="1004" spans="1:4" x14ac:dyDescent="0.25">
      <c r="A1004" s="34">
        <v>70162</v>
      </c>
      <c r="B1004" s="35" t="s">
        <v>1039</v>
      </c>
      <c r="C1004" s="36" t="s">
        <v>74</v>
      </c>
      <c r="D1004" s="37">
        <v>17.690000000000001</v>
      </c>
    </row>
    <row r="1005" spans="1:4" x14ac:dyDescent="0.25">
      <c r="A1005" s="34">
        <v>70163</v>
      </c>
      <c r="B1005" s="35" t="s">
        <v>1040</v>
      </c>
      <c r="C1005" s="36" t="s">
        <v>74</v>
      </c>
      <c r="D1005" s="37">
        <v>26.64</v>
      </c>
    </row>
    <row r="1006" spans="1:4" x14ac:dyDescent="0.25">
      <c r="A1006" s="34">
        <v>70164</v>
      </c>
      <c r="B1006" s="35" t="s">
        <v>1041</v>
      </c>
      <c r="C1006" s="36" t="s">
        <v>74</v>
      </c>
      <c r="D1006" s="37">
        <v>30.47</v>
      </c>
    </row>
    <row r="1007" spans="1:4" x14ac:dyDescent="0.25">
      <c r="A1007" s="34">
        <v>70156</v>
      </c>
      <c r="B1007" s="35" t="s">
        <v>1042</v>
      </c>
      <c r="C1007" s="36" t="s">
        <v>74</v>
      </c>
      <c r="D1007" s="37">
        <v>55</v>
      </c>
    </row>
    <row r="1008" spans="1:4" x14ac:dyDescent="0.25">
      <c r="A1008" s="34">
        <v>70151</v>
      </c>
      <c r="B1008" s="35" t="s">
        <v>1043</v>
      </c>
      <c r="C1008" s="36" t="s">
        <v>74</v>
      </c>
      <c r="D1008" s="37">
        <v>54.77</v>
      </c>
    </row>
    <row r="1009" spans="1:4" x14ac:dyDescent="0.25">
      <c r="A1009" s="34">
        <v>70152</v>
      </c>
      <c r="B1009" s="35" t="s">
        <v>1044</v>
      </c>
      <c r="C1009" s="36" t="s">
        <v>74</v>
      </c>
      <c r="D1009" s="37">
        <v>61.28</v>
      </c>
    </row>
    <row r="1010" spans="1:4" x14ac:dyDescent="0.25">
      <c r="A1010" s="34">
        <v>70190</v>
      </c>
      <c r="B1010" s="35" t="s">
        <v>1045</v>
      </c>
      <c r="C1010" s="36" t="s">
        <v>74</v>
      </c>
      <c r="D1010" s="37">
        <v>91.19</v>
      </c>
    </row>
    <row r="1011" spans="1:4" x14ac:dyDescent="0.25">
      <c r="A1011" s="34">
        <v>70191</v>
      </c>
      <c r="B1011" s="35" t="s">
        <v>1046</v>
      </c>
      <c r="C1011" s="36" t="s">
        <v>74</v>
      </c>
      <c r="D1011" s="37">
        <v>102.24</v>
      </c>
    </row>
    <row r="1012" spans="1:4" x14ac:dyDescent="0.25">
      <c r="A1012" s="34">
        <v>70150</v>
      </c>
      <c r="B1012" s="35" t="s">
        <v>1047</v>
      </c>
      <c r="C1012" s="36" t="s">
        <v>74</v>
      </c>
      <c r="D1012" s="37">
        <v>118.71</v>
      </c>
    </row>
    <row r="1013" spans="1:4" x14ac:dyDescent="0.25">
      <c r="A1013" s="34">
        <v>70189</v>
      </c>
      <c r="B1013" s="35" t="s">
        <v>1048</v>
      </c>
      <c r="C1013" s="36" t="s">
        <v>74</v>
      </c>
      <c r="D1013" s="37">
        <v>227.98</v>
      </c>
    </row>
    <row r="1014" spans="1:4" x14ac:dyDescent="0.25">
      <c r="A1014" s="34">
        <v>70149</v>
      </c>
      <c r="B1014" s="35" t="s">
        <v>1049</v>
      </c>
      <c r="C1014" s="36" t="s">
        <v>74</v>
      </c>
      <c r="D1014" s="37">
        <v>346.27</v>
      </c>
    </row>
    <row r="1015" spans="1:4" x14ac:dyDescent="0.25">
      <c r="A1015" s="34">
        <v>70188</v>
      </c>
      <c r="B1015" s="35" t="s">
        <v>1050</v>
      </c>
      <c r="C1015" s="36" t="s">
        <v>74</v>
      </c>
      <c r="D1015" s="37">
        <v>439.05</v>
      </c>
    </row>
    <row r="1016" spans="1:4" x14ac:dyDescent="0.25">
      <c r="A1016" s="34">
        <v>70053</v>
      </c>
      <c r="B1016" s="35" t="s">
        <v>1051</v>
      </c>
      <c r="C1016" s="36" t="s">
        <v>53</v>
      </c>
      <c r="D1016" s="37">
        <v>11.19</v>
      </c>
    </row>
    <row r="1017" spans="1:4" x14ac:dyDescent="0.25">
      <c r="A1017" s="34">
        <v>200063</v>
      </c>
      <c r="B1017" s="35" t="s">
        <v>1052</v>
      </c>
      <c r="C1017" s="36" t="s">
        <v>74</v>
      </c>
      <c r="D1017" s="37">
        <v>2.4500000000000002</v>
      </c>
    </row>
    <row r="1018" spans="1:4" x14ac:dyDescent="0.25">
      <c r="A1018" s="34">
        <v>200082</v>
      </c>
      <c r="B1018" s="35" t="s">
        <v>1053</v>
      </c>
      <c r="C1018" s="36" t="s">
        <v>74</v>
      </c>
      <c r="D1018" s="37">
        <v>3.8</v>
      </c>
    </row>
    <row r="1019" spans="1:4" x14ac:dyDescent="0.25">
      <c r="A1019" s="34">
        <v>200083</v>
      </c>
      <c r="B1019" s="35" t="s">
        <v>1054</v>
      </c>
      <c r="C1019" s="36" t="s">
        <v>74</v>
      </c>
      <c r="D1019" s="37">
        <v>5.52</v>
      </c>
    </row>
    <row r="1020" spans="1:4" x14ac:dyDescent="0.25">
      <c r="A1020" s="26"/>
      <c r="B1020" s="27" t="s">
        <v>1055</v>
      </c>
      <c r="C1020" s="28"/>
      <c r="D1020" s="29"/>
    </row>
    <row r="1021" spans="1:4" x14ac:dyDescent="0.25">
      <c r="A1021" s="34">
        <v>70070</v>
      </c>
      <c r="B1021" s="35" t="s">
        <v>1056</v>
      </c>
      <c r="C1021" s="36" t="s">
        <v>734</v>
      </c>
      <c r="D1021" s="37">
        <v>57.21</v>
      </c>
    </row>
    <row r="1022" spans="1:4" x14ac:dyDescent="0.25">
      <c r="A1022" s="34">
        <v>70071</v>
      </c>
      <c r="B1022" s="35" t="s">
        <v>1057</v>
      </c>
      <c r="C1022" s="36" t="s">
        <v>734</v>
      </c>
      <c r="D1022" s="37">
        <v>60.32</v>
      </c>
    </row>
    <row r="1023" spans="1:4" x14ac:dyDescent="0.25">
      <c r="A1023" s="34">
        <v>70072</v>
      </c>
      <c r="B1023" s="35" t="s">
        <v>1058</v>
      </c>
      <c r="C1023" s="36" t="s">
        <v>734</v>
      </c>
      <c r="D1023" s="37">
        <v>75.489999999999995</v>
      </c>
    </row>
    <row r="1024" spans="1:4" x14ac:dyDescent="0.25">
      <c r="A1024" s="34">
        <v>70073</v>
      </c>
      <c r="B1024" s="35" t="s">
        <v>1059</v>
      </c>
      <c r="C1024" s="36" t="s">
        <v>734</v>
      </c>
      <c r="D1024" s="37">
        <v>95.05</v>
      </c>
    </row>
    <row r="1025" spans="1:4" x14ac:dyDescent="0.25">
      <c r="A1025" s="34">
        <v>70068</v>
      </c>
      <c r="B1025" s="35" t="s">
        <v>1060</v>
      </c>
      <c r="C1025" s="36" t="s">
        <v>734</v>
      </c>
      <c r="D1025" s="37">
        <v>101.11</v>
      </c>
    </row>
    <row r="1026" spans="1:4" x14ac:dyDescent="0.25">
      <c r="A1026" s="34">
        <v>70069</v>
      </c>
      <c r="B1026" s="35" t="s">
        <v>1061</v>
      </c>
      <c r="C1026" s="36" t="s">
        <v>734</v>
      </c>
      <c r="D1026" s="37">
        <v>119.31</v>
      </c>
    </row>
    <row r="1027" spans="1:4" x14ac:dyDescent="0.25">
      <c r="A1027" s="34">
        <v>70074</v>
      </c>
      <c r="B1027" s="35" t="s">
        <v>1062</v>
      </c>
      <c r="C1027" s="36" t="s">
        <v>734</v>
      </c>
      <c r="D1027" s="37">
        <v>354</v>
      </c>
    </row>
    <row r="1028" spans="1:4" x14ac:dyDescent="0.25">
      <c r="A1028" s="34">
        <v>70076</v>
      </c>
      <c r="B1028" s="35" t="s">
        <v>1063</v>
      </c>
      <c r="C1028" s="36" t="s">
        <v>734</v>
      </c>
      <c r="D1028" s="37">
        <v>57.42</v>
      </c>
    </row>
    <row r="1029" spans="1:4" x14ac:dyDescent="0.25">
      <c r="A1029" s="34">
        <v>70077</v>
      </c>
      <c r="B1029" s="35" t="s">
        <v>1064</v>
      </c>
      <c r="C1029" s="36" t="s">
        <v>734</v>
      </c>
      <c r="D1029" s="37">
        <v>67.97</v>
      </c>
    </row>
    <row r="1030" spans="1:4" x14ac:dyDescent="0.25">
      <c r="A1030" s="34">
        <v>70078</v>
      </c>
      <c r="B1030" s="35" t="s">
        <v>1065</v>
      </c>
      <c r="C1030" s="36" t="s">
        <v>734</v>
      </c>
      <c r="D1030" s="37">
        <v>78.930000000000007</v>
      </c>
    </row>
    <row r="1031" spans="1:4" x14ac:dyDescent="0.25">
      <c r="A1031" s="34">
        <v>70075</v>
      </c>
      <c r="B1031" s="35" t="s">
        <v>1066</v>
      </c>
      <c r="C1031" s="36" t="s">
        <v>734</v>
      </c>
      <c r="D1031" s="37">
        <v>87.24</v>
      </c>
    </row>
    <row r="1032" spans="1:4" ht="30" x14ac:dyDescent="0.25">
      <c r="A1032" s="34">
        <v>70143</v>
      </c>
      <c r="B1032" s="35" t="s">
        <v>1067</v>
      </c>
      <c r="C1032" s="36" t="s">
        <v>734</v>
      </c>
      <c r="D1032" s="37">
        <v>72.8</v>
      </c>
    </row>
    <row r="1033" spans="1:4" x14ac:dyDescent="0.25">
      <c r="A1033" s="34">
        <v>70106</v>
      </c>
      <c r="B1033" s="35" t="s">
        <v>1068</v>
      </c>
      <c r="C1033" s="36" t="s">
        <v>734</v>
      </c>
      <c r="D1033" s="37">
        <v>22.15</v>
      </c>
    </row>
    <row r="1034" spans="1:4" x14ac:dyDescent="0.25">
      <c r="A1034" s="26"/>
      <c r="B1034" s="27" t="s">
        <v>1069</v>
      </c>
      <c r="C1034" s="28"/>
      <c r="D1034" s="29"/>
    </row>
    <row r="1035" spans="1:4" x14ac:dyDescent="0.25">
      <c r="A1035" s="34">
        <v>70110</v>
      </c>
      <c r="B1035" s="35" t="s">
        <v>1070</v>
      </c>
      <c r="C1035" s="36" t="s">
        <v>53</v>
      </c>
      <c r="D1035" s="37">
        <v>62.96</v>
      </c>
    </row>
    <row r="1036" spans="1:4" x14ac:dyDescent="0.25">
      <c r="A1036" s="34">
        <v>70111</v>
      </c>
      <c r="B1036" s="35" t="s">
        <v>1071</v>
      </c>
      <c r="C1036" s="36" t="s">
        <v>53</v>
      </c>
      <c r="D1036" s="37">
        <v>63.02</v>
      </c>
    </row>
    <row r="1037" spans="1:4" x14ac:dyDescent="0.25">
      <c r="A1037" s="34">
        <v>70276</v>
      </c>
      <c r="B1037" s="35" t="s">
        <v>1072</v>
      </c>
      <c r="C1037" s="36" t="s">
        <v>53</v>
      </c>
      <c r="D1037" s="37">
        <v>62.96</v>
      </c>
    </row>
    <row r="1038" spans="1:4" x14ac:dyDescent="0.25">
      <c r="A1038" s="30">
        <v>70112</v>
      </c>
      <c r="B1038" s="31" t="s">
        <v>1073</v>
      </c>
      <c r="C1038" s="32" t="s">
        <v>53</v>
      </c>
      <c r="D1038" s="33">
        <v>12.19</v>
      </c>
    </row>
    <row r="1039" spans="1:4" x14ac:dyDescent="0.25">
      <c r="A1039" s="30">
        <v>70113</v>
      </c>
      <c r="B1039" s="31" t="s">
        <v>1074</v>
      </c>
      <c r="C1039" s="32" t="s">
        <v>53</v>
      </c>
      <c r="D1039" s="33">
        <v>12.25</v>
      </c>
    </row>
    <row r="1040" spans="1:4" x14ac:dyDescent="0.25">
      <c r="A1040" s="34">
        <v>70277</v>
      </c>
      <c r="B1040" s="35" t="s">
        <v>1075</v>
      </c>
      <c r="C1040" s="36" t="s">
        <v>53</v>
      </c>
      <c r="D1040" s="37">
        <v>12.19</v>
      </c>
    </row>
    <row r="1041" spans="1:4" x14ac:dyDescent="0.25">
      <c r="A1041" s="26"/>
      <c r="B1041" s="27" t="s">
        <v>1076</v>
      </c>
      <c r="C1041" s="28"/>
      <c r="D1041" s="29"/>
    </row>
    <row r="1042" spans="1:4" ht="30" x14ac:dyDescent="0.25">
      <c r="A1042" s="34">
        <v>70238</v>
      </c>
      <c r="B1042" s="35" t="s">
        <v>1077</v>
      </c>
      <c r="C1042" s="36" t="s">
        <v>53</v>
      </c>
      <c r="D1042" s="37">
        <v>115.27</v>
      </c>
    </row>
    <row r="1043" spans="1:4" ht="30" x14ac:dyDescent="0.25">
      <c r="A1043" s="34">
        <v>70219</v>
      </c>
      <c r="B1043" s="35" t="s">
        <v>1078</v>
      </c>
      <c r="C1043" s="36" t="s">
        <v>53</v>
      </c>
      <c r="D1043" s="37">
        <v>122.47</v>
      </c>
    </row>
    <row r="1044" spans="1:4" ht="30" x14ac:dyDescent="0.25">
      <c r="A1044" s="34">
        <v>70220</v>
      </c>
      <c r="B1044" s="35" t="s">
        <v>1079</v>
      </c>
      <c r="C1044" s="36" t="s">
        <v>74</v>
      </c>
      <c r="D1044" s="37">
        <v>129.66999999999999</v>
      </c>
    </row>
    <row r="1045" spans="1:4" ht="30" x14ac:dyDescent="0.25">
      <c r="A1045" s="30">
        <v>70224</v>
      </c>
      <c r="B1045" s="31" t="s">
        <v>1080</v>
      </c>
      <c r="C1045" s="32" t="s">
        <v>53</v>
      </c>
      <c r="D1045" s="33">
        <v>141.66999999999999</v>
      </c>
    </row>
    <row r="1046" spans="1:4" ht="30" x14ac:dyDescent="0.25">
      <c r="A1046" s="30">
        <v>70239</v>
      </c>
      <c r="B1046" s="31" t="s">
        <v>1081</v>
      </c>
      <c r="C1046" s="32" t="s">
        <v>53</v>
      </c>
      <c r="D1046" s="33">
        <v>153.66999999999999</v>
      </c>
    </row>
    <row r="1047" spans="1:4" x14ac:dyDescent="0.25">
      <c r="A1047" s="26"/>
      <c r="B1047" s="27" t="s">
        <v>1082</v>
      </c>
      <c r="C1047" s="28"/>
      <c r="D1047" s="29"/>
    </row>
    <row r="1048" spans="1:4" ht="45" x14ac:dyDescent="0.25">
      <c r="A1048" s="34">
        <v>70206</v>
      </c>
      <c r="B1048" s="35" t="s">
        <v>1083</v>
      </c>
      <c r="C1048" s="36" t="s">
        <v>53</v>
      </c>
      <c r="D1048" s="37">
        <v>28225</v>
      </c>
    </row>
    <row r="1049" spans="1:4" ht="45" x14ac:dyDescent="0.25">
      <c r="A1049" s="34">
        <v>70268</v>
      </c>
      <c r="B1049" s="35" t="s">
        <v>1084</v>
      </c>
      <c r="C1049" s="36" t="s">
        <v>53</v>
      </c>
      <c r="D1049" s="37">
        <v>31612</v>
      </c>
    </row>
    <row r="1050" spans="1:4" ht="45" x14ac:dyDescent="0.25">
      <c r="A1050" s="34">
        <v>70269</v>
      </c>
      <c r="B1050" s="35" t="s">
        <v>1085</v>
      </c>
      <c r="C1050" s="36" t="s">
        <v>53</v>
      </c>
      <c r="D1050" s="37">
        <v>34999</v>
      </c>
    </row>
    <row r="1051" spans="1:4" ht="45" x14ac:dyDescent="0.25">
      <c r="A1051" s="34">
        <v>70240</v>
      </c>
      <c r="B1051" s="35" t="s">
        <v>1086</v>
      </c>
      <c r="C1051" s="36" t="s">
        <v>53</v>
      </c>
      <c r="D1051" s="37">
        <v>40644</v>
      </c>
    </row>
    <row r="1052" spans="1:4" ht="45" x14ac:dyDescent="0.25">
      <c r="A1052" s="34">
        <v>70270</v>
      </c>
      <c r="B1052" s="35" t="s">
        <v>1087</v>
      </c>
      <c r="C1052" s="36" t="s">
        <v>53</v>
      </c>
      <c r="D1052" s="37">
        <v>55321</v>
      </c>
    </row>
    <row r="1053" spans="1:4" ht="45" x14ac:dyDescent="0.25">
      <c r="A1053" s="34">
        <v>70271</v>
      </c>
      <c r="B1053" s="35" t="s">
        <v>1088</v>
      </c>
      <c r="C1053" s="36" t="s">
        <v>53</v>
      </c>
      <c r="D1053" s="37">
        <v>72256</v>
      </c>
    </row>
    <row r="1054" spans="1:4" x14ac:dyDescent="0.25">
      <c r="A1054" s="26"/>
      <c r="B1054" s="27" t="s">
        <v>1089</v>
      </c>
      <c r="C1054" s="28"/>
      <c r="D1054" s="29"/>
    </row>
    <row r="1055" spans="1:4" x14ac:dyDescent="0.25">
      <c r="A1055" s="30">
        <v>70004</v>
      </c>
      <c r="B1055" s="31" t="s">
        <v>1090</v>
      </c>
      <c r="C1055" s="32" t="s">
        <v>53</v>
      </c>
      <c r="D1055" s="33">
        <v>12.51</v>
      </c>
    </row>
    <row r="1056" spans="1:4" x14ac:dyDescent="0.25">
      <c r="A1056" s="34">
        <v>70003</v>
      </c>
      <c r="B1056" s="35" t="s">
        <v>1091</v>
      </c>
      <c r="C1056" s="36" t="s">
        <v>53</v>
      </c>
      <c r="D1056" s="37">
        <v>32.72</v>
      </c>
    </row>
    <row r="1057" spans="1:4" x14ac:dyDescent="0.25">
      <c r="A1057" s="34">
        <v>70005</v>
      </c>
      <c r="B1057" s="35" t="s">
        <v>1092</v>
      </c>
      <c r="C1057" s="36" t="s">
        <v>53</v>
      </c>
      <c r="D1057" s="37">
        <v>28.88</v>
      </c>
    </row>
    <row r="1058" spans="1:4" x14ac:dyDescent="0.25">
      <c r="A1058" s="30">
        <v>70006</v>
      </c>
      <c r="B1058" s="31" t="s">
        <v>1093</v>
      </c>
      <c r="C1058" s="32" t="s">
        <v>53</v>
      </c>
      <c r="D1058" s="33">
        <v>87.04</v>
      </c>
    </row>
    <row r="1059" spans="1:4" ht="30" x14ac:dyDescent="0.25">
      <c r="A1059" s="34">
        <v>70008</v>
      </c>
      <c r="B1059" s="35" t="s">
        <v>1094</v>
      </c>
      <c r="C1059" s="36" t="s">
        <v>389</v>
      </c>
      <c r="D1059" s="37">
        <v>130.41999999999999</v>
      </c>
    </row>
    <row r="1060" spans="1:4" ht="30" x14ac:dyDescent="0.25">
      <c r="A1060" s="34">
        <v>70007</v>
      </c>
      <c r="B1060" s="35" t="s">
        <v>1095</v>
      </c>
      <c r="C1060" s="36" t="s">
        <v>389</v>
      </c>
      <c r="D1060" s="37">
        <v>255.23</v>
      </c>
    </row>
    <row r="1061" spans="1:4" ht="30" x14ac:dyDescent="0.25">
      <c r="A1061" s="34">
        <v>70009</v>
      </c>
      <c r="B1061" s="35" t="s">
        <v>1096</v>
      </c>
      <c r="C1061" s="36" t="s">
        <v>389</v>
      </c>
      <c r="D1061" s="37">
        <v>167.85</v>
      </c>
    </row>
    <row r="1062" spans="1:4" x14ac:dyDescent="0.25">
      <c r="A1062" s="34">
        <v>70010</v>
      </c>
      <c r="B1062" s="35" t="s">
        <v>1097</v>
      </c>
      <c r="C1062" s="36" t="s">
        <v>53</v>
      </c>
      <c r="D1062" s="37">
        <v>146.78</v>
      </c>
    </row>
    <row r="1063" spans="1:4" ht="30" x14ac:dyDescent="0.25">
      <c r="A1063" s="34">
        <v>70011</v>
      </c>
      <c r="B1063" s="35" t="s">
        <v>1098</v>
      </c>
      <c r="C1063" s="36" t="s">
        <v>389</v>
      </c>
      <c r="D1063" s="37">
        <v>209.7</v>
      </c>
    </row>
    <row r="1064" spans="1:4" ht="30" x14ac:dyDescent="0.25">
      <c r="A1064" s="34">
        <v>70208</v>
      </c>
      <c r="B1064" s="35" t="s">
        <v>1099</v>
      </c>
      <c r="C1064" s="36" t="s">
        <v>389</v>
      </c>
      <c r="D1064" s="37">
        <v>645.80999999999995</v>
      </c>
    </row>
    <row r="1065" spans="1:4" x14ac:dyDescent="0.25">
      <c r="A1065" s="34">
        <v>70012</v>
      </c>
      <c r="B1065" s="35" t="s">
        <v>1100</v>
      </c>
      <c r="C1065" s="36" t="s">
        <v>389</v>
      </c>
      <c r="D1065" s="37">
        <v>158.11000000000001</v>
      </c>
    </row>
    <row r="1066" spans="1:4" x14ac:dyDescent="0.25">
      <c r="A1066" s="34">
        <v>70017</v>
      </c>
      <c r="B1066" s="35" t="s">
        <v>1101</v>
      </c>
      <c r="C1066" s="36" t="s">
        <v>53</v>
      </c>
      <c r="D1066" s="37">
        <v>10.92</v>
      </c>
    </row>
    <row r="1067" spans="1:4" x14ac:dyDescent="0.25">
      <c r="A1067" s="34">
        <v>70218</v>
      </c>
      <c r="B1067" s="35" t="s">
        <v>1102</v>
      </c>
      <c r="C1067" s="36" t="s">
        <v>53</v>
      </c>
      <c r="D1067" s="37">
        <v>28.64</v>
      </c>
    </row>
    <row r="1068" spans="1:4" x14ac:dyDescent="0.25">
      <c r="A1068" s="34">
        <v>70018</v>
      </c>
      <c r="B1068" s="35" t="s">
        <v>1103</v>
      </c>
      <c r="C1068" s="36" t="s">
        <v>53</v>
      </c>
      <c r="D1068" s="37">
        <v>26.97</v>
      </c>
    </row>
    <row r="1069" spans="1:4" x14ac:dyDescent="0.25">
      <c r="A1069" s="34">
        <v>70035</v>
      </c>
      <c r="B1069" s="35" t="s">
        <v>1104</v>
      </c>
      <c r="C1069" s="36" t="s">
        <v>53</v>
      </c>
      <c r="D1069" s="37">
        <v>23.26</v>
      </c>
    </row>
    <row r="1070" spans="1:4" x14ac:dyDescent="0.25">
      <c r="A1070" s="34">
        <v>70040</v>
      </c>
      <c r="B1070" s="35" t="s">
        <v>1105</v>
      </c>
      <c r="C1070" s="36" t="s">
        <v>53</v>
      </c>
      <c r="D1070" s="37">
        <v>194.2</v>
      </c>
    </row>
    <row r="1071" spans="1:4" x14ac:dyDescent="0.25">
      <c r="A1071" s="34">
        <v>70250</v>
      </c>
      <c r="B1071" s="35" t="s">
        <v>1106</v>
      </c>
      <c r="C1071" s="36" t="s">
        <v>53</v>
      </c>
      <c r="D1071" s="37">
        <v>342.01</v>
      </c>
    </row>
    <row r="1072" spans="1:4" x14ac:dyDescent="0.25">
      <c r="A1072" s="34">
        <v>70262</v>
      </c>
      <c r="B1072" s="35" t="s">
        <v>1107</v>
      </c>
      <c r="C1072" s="36" t="s">
        <v>53</v>
      </c>
      <c r="D1072" s="37">
        <v>190.26</v>
      </c>
    </row>
    <row r="1073" spans="1:4" x14ac:dyDescent="0.25">
      <c r="A1073" s="34">
        <v>70263</v>
      </c>
      <c r="B1073" s="35" t="s">
        <v>1108</v>
      </c>
      <c r="C1073" s="36" t="s">
        <v>53</v>
      </c>
      <c r="D1073" s="37">
        <v>56.64</v>
      </c>
    </row>
    <row r="1074" spans="1:4" x14ac:dyDescent="0.25">
      <c r="A1074" s="34">
        <v>70041</v>
      </c>
      <c r="B1074" s="35" t="s">
        <v>1109</v>
      </c>
      <c r="C1074" s="36" t="s">
        <v>53</v>
      </c>
      <c r="D1074" s="37">
        <v>57.98</v>
      </c>
    </row>
    <row r="1075" spans="1:4" x14ac:dyDescent="0.25">
      <c r="A1075" s="30">
        <v>70042</v>
      </c>
      <c r="B1075" s="31" t="s">
        <v>1110</v>
      </c>
      <c r="C1075" s="32" t="s">
        <v>53</v>
      </c>
      <c r="D1075" s="33">
        <v>3.6</v>
      </c>
    </row>
    <row r="1076" spans="1:4" ht="30" x14ac:dyDescent="0.25">
      <c r="A1076" s="34">
        <v>70054</v>
      </c>
      <c r="B1076" s="35" t="s">
        <v>1111</v>
      </c>
      <c r="C1076" s="36" t="s">
        <v>53</v>
      </c>
      <c r="D1076" s="37">
        <v>1826.3</v>
      </c>
    </row>
    <row r="1077" spans="1:4" x14ac:dyDescent="0.25">
      <c r="A1077" s="34">
        <v>70056</v>
      </c>
      <c r="B1077" s="35" t="s">
        <v>1112</v>
      </c>
      <c r="C1077" s="36" t="s">
        <v>389</v>
      </c>
      <c r="D1077" s="37">
        <v>101.33</v>
      </c>
    </row>
    <row r="1078" spans="1:4" x14ac:dyDescent="0.25">
      <c r="A1078" s="34">
        <v>70057</v>
      </c>
      <c r="B1078" s="35" t="s">
        <v>1113</v>
      </c>
      <c r="C1078" s="36" t="s">
        <v>389</v>
      </c>
      <c r="D1078" s="37">
        <v>107.08</v>
      </c>
    </row>
    <row r="1079" spans="1:4" x14ac:dyDescent="0.25">
      <c r="A1079" s="30">
        <v>70059</v>
      </c>
      <c r="B1079" s="31" t="s">
        <v>1114</v>
      </c>
      <c r="C1079" s="32" t="s">
        <v>389</v>
      </c>
      <c r="D1079" s="33">
        <v>105.51</v>
      </c>
    </row>
    <row r="1080" spans="1:4" ht="30" x14ac:dyDescent="0.25">
      <c r="A1080" s="34">
        <v>70248</v>
      </c>
      <c r="B1080" s="35" t="s">
        <v>1115</v>
      </c>
      <c r="C1080" s="36" t="s">
        <v>53</v>
      </c>
      <c r="D1080" s="37">
        <v>561.58000000000004</v>
      </c>
    </row>
    <row r="1081" spans="1:4" x14ac:dyDescent="0.25">
      <c r="A1081" s="34">
        <v>70249</v>
      </c>
      <c r="B1081" s="35" t="s">
        <v>1116</v>
      </c>
      <c r="C1081" s="36" t="s">
        <v>53</v>
      </c>
      <c r="D1081" s="37">
        <v>436.52</v>
      </c>
    </row>
    <row r="1082" spans="1:4" x14ac:dyDescent="0.25">
      <c r="A1082" s="34">
        <v>70251</v>
      </c>
      <c r="B1082" s="35" t="s">
        <v>1117</v>
      </c>
      <c r="C1082" s="36" t="s">
        <v>53</v>
      </c>
      <c r="D1082" s="37">
        <v>78.86</v>
      </c>
    </row>
    <row r="1083" spans="1:4" x14ac:dyDescent="0.25">
      <c r="A1083" s="34">
        <v>70058</v>
      </c>
      <c r="B1083" s="35" t="s">
        <v>1118</v>
      </c>
      <c r="C1083" s="36" t="s">
        <v>53</v>
      </c>
      <c r="D1083" s="37">
        <v>72.87</v>
      </c>
    </row>
    <row r="1084" spans="1:4" x14ac:dyDescent="0.25">
      <c r="A1084" s="34">
        <v>70252</v>
      </c>
      <c r="B1084" s="35" t="s">
        <v>1119</v>
      </c>
      <c r="C1084" s="36" t="s">
        <v>389</v>
      </c>
      <c r="D1084" s="37">
        <v>112.96</v>
      </c>
    </row>
    <row r="1085" spans="1:4" ht="30" x14ac:dyDescent="0.25">
      <c r="A1085" s="34">
        <v>70062</v>
      </c>
      <c r="B1085" s="35" t="s">
        <v>1120</v>
      </c>
      <c r="C1085" s="36" t="s">
        <v>389</v>
      </c>
      <c r="D1085" s="37">
        <v>311.82</v>
      </c>
    </row>
    <row r="1086" spans="1:4" x14ac:dyDescent="0.25">
      <c r="A1086" s="34">
        <v>70182</v>
      </c>
      <c r="B1086" s="35" t="s">
        <v>1121</v>
      </c>
      <c r="C1086" s="36" t="s">
        <v>74</v>
      </c>
      <c r="D1086" s="37">
        <v>421.24</v>
      </c>
    </row>
    <row r="1087" spans="1:4" ht="30" x14ac:dyDescent="0.25">
      <c r="A1087" s="34">
        <v>70066</v>
      </c>
      <c r="B1087" s="35" t="s">
        <v>1122</v>
      </c>
      <c r="C1087" s="36" t="s">
        <v>53</v>
      </c>
      <c r="D1087" s="37">
        <v>481.3</v>
      </c>
    </row>
    <row r="1088" spans="1:4" ht="30" x14ac:dyDescent="0.25">
      <c r="A1088" s="34">
        <v>70067</v>
      </c>
      <c r="B1088" s="35" t="s">
        <v>1123</v>
      </c>
      <c r="C1088" s="36" t="s">
        <v>389</v>
      </c>
      <c r="D1088" s="37">
        <v>144.44999999999999</v>
      </c>
    </row>
    <row r="1089" spans="1:4" ht="30" x14ac:dyDescent="0.25">
      <c r="A1089" s="34">
        <v>70210</v>
      </c>
      <c r="B1089" s="35" t="s">
        <v>1124</v>
      </c>
      <c r="C1089" s="36" t="s">
        <v>389</v>
      </c>
      <c r="D1089" s="37">
        <v>532.1</v>
      </c>
    </row>
    <row r="1090" spans="1:4" ht="30" x14ac:dyDescent="0.25">
      <c r="A1090" s="34">
        <v>70211</v>
      </c>
      <c r="B1090" s="35" t="s">
        <v>1125</v>
      </c>
      <c r="C1090" s="36" t="s">
        <v>389</v>
      </c>
      <c r="D1090" s="37">
        <v>267.26</v>
      </c>
    </row>
    <row r="1091" spans="1:4" x14ac:dyDescent="0.25">
      <c r="A1091" s="34">
        <v>70213</v>
      </c>
      <c r="B1091" s="35" t="s">
        <v>1126</v>
      </c>
      <c r="C1091" s="36" t="s">
        <v>53</v>
      </c>
      <c r="D1091" s="37">
        <v>43.32</v>
      </c>
    </row>
    <row r="1092" spans="1:4" x14ac:dyDescent="0.25">
      <c r="A1092" s="34">
        <v>70212</v>
      </c>
      <c r="B1092" s="35" t="s">
        <v>1127</v>
      </c>
      <c r="C1092" s="36" t="s">
        <v>53</v>
      </c>
      <c r="D1092" s="37">
        <v>26.26</v>
      </c>
    </row>
    <row r="1093" spans="1:4" x14ac:dyDescent="0.25">
      <c r="A1093" s="34">
        <v>70214</v>
      </c>
      <c r="B1093" s="35" t="s">
        <v>1128</v>
      </c>
      <c r="C1093" s="36" t="s">
        <v>53</v>
      </c>
      <c r="D1093" s="37">
        <v>34.520000000000003</v>
      </c>
    </row>
    <row r="1094" spans="1:4" x14ac:dyDescent="0.25">
      <c r="A1094" s="30">
        <v>70215</v>
      </c>
      <c r="B1094" s="31" t="s">
        <v>1129</v>
      </c>
      <c r="C1094" s="32" t="s">
        <v>53</v>
      </c>
      <c r="D1094" s="33">
        <v>64.89</v>
      </c>
    </row>
    <row r="1095" spans="1:4" x14ac:dyDescent="0.25">
      <c r="A1095" s="34">
        <v>70103</v>
      </c>
      <c r="B1095" s="35" t="s">
        <v>1130</v>
      </c>
      <c r="C1095" s="36" t="s">
        <v>53</v>
      </c>
      <c r="D1095" s="37">
        <v>31.95</v>
      </c>
    </row>
    <row r="1096" spans="1:4" x14ac:dyDescent="0.25">
      <c r="A1096" s="34">
        <v>70104</v>
      </c>
      <c r="B1096" s="35" t="s">
        <v>1131</v>
      </c>
      <c r="C1096" s="36" t="s">
        <v>53</v>
      </c>
      <c r="D1096" s="37">
        <v>23.27</v>
      </c>
    </row>
    <row r="1097" spans="1:4" x14ac:dyDescent="0.25">
      <c r="A1097" s="34">
        <v>70216</v>
      </c>
      <c r="B1097" s="35" t="s">
        <v>1132</v>
      </c>
      <c r="C1097" s="36" t="s">
        <v>53</v>
      </c>
      <c r="D1097" s="37">
        <v>34.729999999999997</v>
      </c>
    </row>
    <row r="1098" spans="1:4" x14ac:dyDescent="0.25">
      <c r="A1098" s="34">
        <v>70108</v>
      </c>
      <c r="B1098" s="35" t="s">
        <v>1133</v>
      </c>
      <c r="C1098" s="36" t="s">
        <v>53</v>
      </c>
      <c r="D1098" s="37">
        <v>27.4</v>
      </c>
    </row>
    <row r="1099" spans="1:4" x14ac:dyDescent="0.25">
      <c r="A1099" s="34">
        <v>70107</v>
      </c>
      <c r="B1099" s="35" t="s">
        <v>1134</v>
      </c>
      <c r="C1099" s="36" t="s">
        <v>53</v>
      </c>
      <c r="D1099" s="37">
        <v>30.83</v>
      </c>
    </row>
    <row r="1100" spans="1:4" x14ac:dyDescent="0.25">
      <c r="A1100" s="34">
        <v>70109</v>
      </c>
      <c r="B1100" s="35" t="s">
        <v>1135</v>
      </c>
      <c r="C1100" s="36" t="s">
        <v>53</v>
      </c>
      <c r="D1100" s="37">
        <v>18.5</v>
      </c>
    </row>
    <row r="1101" spans="1:4" x14ac:dyDescent="0.25">
      <c r="A1101" s="30">
        <v>70217</v>
      </c>
      <c r="B1101" s="31" t="s">
        <v>1136</v>
      </c>
      <c r="C1101" s="32" t="s">
        <v>53</v>
      </c>
      <c r="D1101" s="33">
        <v>32.42</v>
      </c>
    </row>
    <row r="1102" spans="1:4" x14ac:dyDescent="0.25">
      <c r="A1102" s="30">
        <v>70129</v>
      </c>
      <c r="B1102" s="31" t="s">
        <v>1137</v>
      </c>
      <c r="C1102" s="32" t="s">
        <v>53</v>
      </c>
      <c r="D1102" s="33">
        <v>92.53</v>
      </c>
    </row>
    <row r="1103" spans="1:4" x14ac:dyDescent="0.25">
      <c r="A1103" s="34">
        <v>70125</v>
      </c>
      <c r="B1103" s="35" t="s">
        <v>1138</v>
      </c>
      <c r="C1103" s="36" t="s">
        <v>53</v>
      </c>
      <c r="D1103" s="37">
        <v>95.86</v>
      </c>
    </row>
    <row r="1104" spans="1:4" x14ac:dyDescent="0.25">
      <c r="A1104" s="34">
        <v>70131</v>
      </c>
      <c r="B1104" s="35" t="s">
        <v>1139</v>
      </c>
      <c r="C1104" s="36" t="s">
        <v>53</v>
      </c>
      <c r="D1104" s="37">
        <v>28.5</v>
      </c>
    </row>
    <row r="1105" spans="1:4" x14ac:dyDescent="0.25">
      <c r="A1105" s="34">
        <v>70132</v>
      </c>
      <c r="B1105" s="35" t="s">
        <v>1140</v>
      </c>
      <c r="C1105" s="36" t="s">
        <v>53</v>
      </c>
      <c r="D1105" s="37">
        <v>28.5</v>
      </c>
    </row>
    <row r="1106" spans="1:4" x14ac:dyDescent="0.25">
      <c r="A1106" s="34">
        <v>70265</v>
      </c>
      <c r="B1106" s="35" t="s">
        <v>1141</v>
      </c>
      <c r="C1106" s="36" t="s">
        <v>53</v>
      </c>
      <c r="D1106" s="37">
        <v>598.57000000000005</v>
      </c>
    </row>
    <row r="1107" spans="1:4" x14ac:dyDescent="0.25">
      <c r="A1107" s="34">
        <v>70264</v>
      </c>
      <c r="B1107" s="35" t="s">
        <v>1142</v>
      </c>
      <c r="C1107" s="36" t="s">
        <v>53</v>
      </c>
      <c r="D1107" s="37">
        <v>206.6</v>
      </c>
    </row>
    <row r="1108" spans="1:4" x14ac:dyDescent="0.25">
      <c r="A1108" s="34">
        <v>70130</v>
      </c>
      <c r="B1108" s="35" t="s">
        <v>1143</v>
      </c>
      <c r="C1108" s="36" t="s">
        <v>53</v>
      </c>
      <c r="D1108" s="37">
        <v>13.88</v>
      </c>
    </row>
    <row r="1109" spans="1:4" x14ac:dyDescent="0.25">
      <c r="A1109" s="34">
        <v>70128</v>
      </c>
      <c r="B1109" s="35" t="s">
        <v>1144</v>
      </c>
      <c r="C1109" s="36" t="s">
        <v>53</v>
      </c>
      <c r="D1109" s="37">
        <v>15.84</v>
      </c>
    </row>
    <row r="1110" spans="1:4" x14ac:dyDescent="0.25">
      <c r="A1110" s="34">
        <v>70127</v>
      </c>
      <c r="B1110" s="35" t="s">
        <v>1145</v>
      </c>
      <c r="C1110" s="36" t="s">
        <v>53</v>
      </c>
      <c r="D1110" s="37">
        <v>656.12</v>
      </c>
    </row>
    <row r="1111" spans="1:4" x14ac:dyDescent="0.25">
      <c r="A1111" s="34">
        <v>70126</v>
      </c>
      <c r="B1111" s="35" t="s">
        <v>1146</v>
      </c>
      <c r="C1111" s="36" t="s">
        <v>53</v>
      </c>
      <c r="D1111" s="37">
        <v>33.4</v>
      </c>
    </row>
    <row r="1112" spans="1:4" x14ac:dyDescent="0.25">
      <c r="A1112" s="34">
        <v>70122</v>
      </c>
      <c r="B1112" s="35" t="s">
        <v>1147</v>
      </c>
      <c r="C1112" s="36" t="s">
        <v>53</v>
      </c>
      <c r="D1112" s="37">
        <v>238.35</v>
      </c>
    </row>
    <row r="1113" spans="1:4" x14ac:dyDescent="0.25">
      <c r="A1113" s="34">
        <v>70123</v>
      </c>
      <c r="B1113" s="35" t="s">
        <v>1148</v>
      </c>
      <c r="C1113" s="36" t="s">
        <v>53</v>
      </c>
      <c r="D1113" s="37">
        <v>134.01</v>
      </c>
    </row>
    <row r="1114" spans="1:4" x14ac:dyDescent="0.25">
      <c r="A1114" s="34">
        <v>70243</v>
      </c>
      <c r="B1114" s="35" t="s">
        <v>1149</v>
      </c>
      <c r="C1114" s="36" t="s">
        <v>53</v>
      </c>
      <c r="D1114" s="37">
        <v>329.37</v>
      </c>
    </row>
    <row r="1115" spans="1:4" x14ac:dyDescent="0.25">
      <c r="A1115" s="30">
        <v>70020</v>
      </c>
      <c r="B1115" s="31" t="s">
        <v>1150</v>
      </c>
      <c r="C1115" s="32" t="s">
        <v>53</v>
      </c>
      <c r="D1115" s="33">
        <v>55.95</v>
      </c>
    </row>
    <row r="1116" spans="1:4" x14ac:dyDescent="0.25">
      <c r="A1116" s="34">
        <v>70101</v>
      </c>
      <c r="B1116" s="35" t="s">
        <v>1151</v>
      </c>
      <c r="C1116" s="36" t="s">
        <v>53</v>
      </c>
      <c r="D1116" s="37">
        <v>27.54</v>
      </c>
    </row>
    <row r="1117" spans="1:4" x14ac:dyDescent="0.25">
      <c r="A1117" s="34">
        <v>70002</v>
      </c>
      <c r="B1117" s="35" t="s">
        <v>1152</v>
      </c>
      <c r="C1117" s="36" t="s">
        <v>53</v>
      </c>
      <c r="D1117" s="37">
        <v>65.33</v>
      </c>
    </row>
    <row r="1118" spans="1:4" x14ac:dyDescent="0.25">
      <c r="A1118" s="34">
        <v>70196</v>
      </c>
      <c r="B1118" s="35" t="s">
        <v>1153</v>
      </c>
      <c r="C1118" s="36" t="s">
        <v>53</v>
      </c>
      <c r="D1118" s="37">
        <v>4.5199999999999996</v>
      </c>
    </row>
    <row r="1119" spans="1:4" x14ac:dyDescent="0.25">
      <c r="A1119" s="34">
        <v>70198</v>
      </c>
      <c r="B1119" s="35" t="s">
        <v>1154</v>
      </c>
      <c r="C1119" s="36" t="s">
        <v>53</v>
      </c>
      <c r="D1119" s="37">
        <v>37.340000000000003</v>
      </c>
    </row>
    <row r="1120" spans="1:4" x14ac:dyDescent="0.25">
      <c r="A1120" s="34">
        <v>70197</v>
      </c>
      <c r="B1120" s="35" t="s">
        <v>1155</v>
      </c>
      <c r="C1120" s="36" t="s">
        <v>53</v>
      </c>
      <c r="D1120" s="37">
        <v>3.28</v>
      </c>
    </row>
    <row r="1121" spans="1:4" x14ac:dyDescent="0.25">
      <c r="A1121" s="26"/>
      <c r="B1121" s="27" t="s">
        <v>1156</v>
      </c>
      <c r="C1121" s="28"/>
      <c r="D1121" s="29"/>
    </row>
    <row r="1122" spans="1:4" x14ac:dyDescent="0.25">
      <c r="A1122" s="26"/>
      <c r="B1122" s="27" t="s">
        <v>1157</v>
      </c>
      <c r="C1122" s="28"/>
      <c r="D1122" s="29"/>
    </row>
    <row r="1123" spans="1:4" ht="45" x14ac:dyDescent="0.25">
      <c r="A1123" s="34">
        <v>140001</v>
      </c>
      <c r="B1123" s="35" t="s">
        <v>1158</v>
      </c>
      <c r="C1123" s="36" t="s">
        <v>389</v>
      </c>
      <c r="D1123" s="37">
        <v>1415.47</v>
      </c>
    </row>
    <row r="1124" spans="1:4" ht="45" x14ac:dyDescent="0.25">
      <c r="A1124" s="34">
        <v>140040</v>
      </c>
      <c r="B1124" s="35" t="s">
        <v>1159</v>
      </c>
      <c r="C1124" s="36" t="s">
        <v>389</v>
      </c>
      <c r="D1124" s="37">
        <v>1521.4</v>
      </c>
    </row>
    <row r="1125" spans="1:4" ht="45" x14ac:dyDescent="0.25">
      <c r="A1125" s="34">
        <v>140039</v>
      </c>
      <c r="B1125" s="35" t="s">
        <v>1160</v>
      </c>
      <c r="C1125" s="36" t="s">
        <v>389</v>
      </c>
      <c r="D1125" s="37">
        <v>1370.76</v>
      </c>
    </row>
    <row r="1126" spans="1:4" ht="30" x14ac:dyDescent="0.25">
      <c r="A1126" s="34">
        <v>140006</v>
      </c>
      <c r="B1126" s="35" t="s">
        <v>1161</v>
      </c>
      <c r="C1126" s="36" t="s">
        <v>389</v>
      </c>
      <c r="D1126" s="37">
        <v>836.23</v>
      </c>
    </row>
    <row r="1127" spans="1:4" x14ac:dyDescent="0.25">
      <c r="A1127" s="30">
        <v>140002</v>
      </c>
      <c r="B1127" s="31" t="s">
        <v>1162</v>
      </c>
      <c r="C1127" s="32" t="s">
        <v>53</v>
      </c>
      <c r="D1127" s="33">
        <v>106.41</v>
      </c>
    </row>
    <row r="1128" spans="1:4" x14ac:dyDescent="0.25">
      <c r="A1128" s="34">
        <v>140011</v>
      </c>
      <c r="B1128" s="35" t="s">
        <v>1163</v>
      </c>
      <c r="C1128" s="36" t="s">
        <v>53</v>
      </c>
      <c r="D1128" s="37">
        <v>106.41</v>
      </c>
    </row>
    <row r="1129" spans="1:4" x14ac:dyDescent="0.25">
      <c r="A1129" s="30">
        <v>140004</v>
      </c>
      <c r="B1129" s="31" t="s">
        <v>1164</v>
      </c>
      <c r="C1129" s="32" t="s">
        <v>53</v>
      </c>
      <c r="D1129" s="33">
        <v>124.91</v>
      </c>
    </row>
    <row r="1130" spans="1:4" x14ac:dyDescent="0.25">
      <c r="A1130" s="34">
        <v>140012</v>
      </c>
      <c r="B1130" s="35" t="s">
        <v>1165</v>
      </c>
      <c r="C1130" s="36" t="s">
        <v>53</v>
      </c>
      <c r="D1130" s="37">
        <v>167.85</v>
      </c>
    </row>
    <row r="1131" spans="1:4" x14ac:dyDescent="0.25">
      <c r="A1131" s="34">
        <v>140003</v>
      </c>
      <c r="B1131" s="35" t="s">
        <v>1166</v>
      </c>
      <c r="C1131" s="36" t="s">
        <v>53</v>
      </c>
      <c r="D1131" s="37">
        <v>386.41</v>
      </c>
    </row>
    <row r="1132" spans="1:4" x14ac:dyDescent="0.25">
      <c r="A1132" s="34">
        <v>140008</v>
      </c>
      <c r="B1132" s="35" t="s">
        <v>1167</v>
      </c>
      <c r="C1132" s="36" t="s">
        <v>53</v>
      </c>
      <c r="D1132" s="37">
        <v>36.64</v>
      </c>
    </row>
    <row r="1133" spans="1:4" x14ac:dyDescent="0.25">
      <c r="A1133" s="34">
        <v>140041</v>
      </c>
      <c r="B1133" s="35" t="s">
        <v>1168</v>
      </c>
      <c r="C1133" s="36" t="s">
        <v>53</v>
      </c>
      <c r="D1133" s="37">
        <v>34.659999999999997</v>
      </c>
    </row>
    <row r="1134" spans="1:4" ht="30" x14ac:dyDescent="0.25">
      <c r="A1134" s="34">
        <v>140009</v>
      </c>
      <c r="B1134" s="35" t="s">
        <v>1169</v>
      </c>
      <c r="C1134" s="36" t="s">
        <v>53</v>
      </c>
      <c r="D1134" s="37">
        <v>417.31</v>
      </c>
    </row>
    <row r="1135" spans="1:4" x14ac:dyDescent="0.25">
      <c r="A1135" s="26"/>
      <c r="B1135" s="27" t="s">
        <v>1170</v>
      </c>
      <c r="C1135" s="28"/>
      <c r="D1135" s="29"/>
    </row>
    <row r="1136" spans="1:4" x14ac:dyDescent="0.25">
      <c r="A1136" s="34">
        <v>140042</v>
      </c>
      <c r="B1136" s="35" t="s">
        <v>1171</v>
      </c>
      <c r="C1136" s="36" t="s">
        <v>74</v>
      </c>
      <c r="D1136" s="37">
        <v>55.68</v>
      </c>
    </row>
    <row r="1137" spans="1:4" x14ac:dyDescent="0.25">
      <c r="A1137" s="34">
        <v>140043</v>
      </c>
      <c r="B1137" s="35" t="s">
        <v>1172</v>
      </c>
      <c r="C1137" s="36" t="s">
        <v>74</v>
      </c>
      <c r="D1137" s="37">
        <v>63.79</v>
      </c>
    </row>
    <row r="1138" spans="1:4" x14ac:dyDescent="0.25">
      <c r="A1138" s="34">
        <v>140015</v>
      </c>
      <c r="B1138" s="35" t="s">
        <v>1173</v>
      </c>
      <c r="C1138" s="36" t="s">
        <v>53</v>
      </c>
      <c r="D1138" s="37">
        <v>48.98</v>
      </c>
    </row>
    <row r="1139" spans="1:4" x14ac:dyDescent="0.25">
      <c r="A1139" s="34">
        <v>140016</v>
      </c>
      <c r="B1139" s="35" t="s">
        <v>1174</v>
      </c>
      <c r="C1139" s="36" t="s">
        <v>53</v>
      </c>
      <c r="D1139" s="37">
        <v>62.25</v>
      </c>
    </row>
    <row r="1140" spans="1:4" x14ac:dyDescent="0.25">
      <c r="A1140" s="34">
        <v>140020</v>
      </c>
      <c r="B1140" s="35" t="s">
        <v>1175</v>
      </c>
      <c r="C1140" s="36" t="s">
        <v>53</v>
      </c>
      <c r="D1140" s="37">
        <v>86.09</v>
      </c>
    </row>
    <row r="1141" spans="1:4" x14ac:dyDescent="0.25">
      <c r="A1141" s="34">
        <v>140018</v>
      </c>
      <c r="B1141" s="35" t="s">
        <v>1176</v>
      </c>
      <c r="C1141" s="36" t="s">
        <v>53</v>
      </c>
      <c r="D1141" s="37">
        <v>128.77000000000001</v>
      </c>
    </row>
    <row r="1142" spans="1:4" x14ac:dyDescent="0.25">
      <c r="A1142" s="34">
        <v>140048</v>
      </c>
      <c r="B1142" s="35" t="s">
        <v>1177</v>
      </c>
      <c r="C1142" s="36" t="s">
        <v>53</v>
      </c>
      <c r="D1142" s="37">
        <v>72.27</v>
      </c>
    </row>
    <row r="1143" spans="1:4" x14ac:dyDescent="0.25">
      <c r="A1143" s="34">
        <v>140045</v>
      </c>
      <c r="B1143" s="35" t="s">
        <v>1178</v>
      </c>
      <c r="C1143" s="36" t="s">
        <v>53</v>
      </c>
      <c r="D1143" s="37">
        <v>31.95</v>
      </c>
    </row>
    <row r="1144" spans="1:4" x14ac:dyDescent="0.25">
      <c r="A1144" s="34">
        <v>140046</v>
      </c>
      <c r="B1144" s="35" t="s">
        <v>1179</v>
      </c>
      <c r="C1144" s="36" t="s">
        <v>53</v>
      </c>
      <c r="D1144" s="37">
        <v>44.29</v>
      </c>
    </row>
    <row r="1145" spans="1:4" x14ac:dyDescent="0.25">
      <c r="A1145" s="34">
        <v>140047</v>
      </c>
      <c r="B1145" s="35" t="s">
        <v>1180</v>
      </c>
      <c r="C1145" s="36" t="s">
        <v>53</v>
      </c>
      <c r="D1145" s="37">
        <v>43.04</v>
      </c>
    </row>
    <row r="1146" spans="1:4" x14ac:dyDescent="0.25">
      <c r="A1146" s="34">
        <v>140024</v>
      </c>
      <c r="B1146" s="35" t="s">
        <v>1181</v>
      </c>
      <c r="C1146" s="36" t="s">
        <v>53</v>
      </c>
      <c r="D1146" s="37">
        <v>19.47</v>
      </c>
    </row>
    <row r="1147" spans="1:4" x14ac:dyDescent="0.25">
      <c r="A1147" s="34">
        <v>140027</v>
      </c>
      <c r="B1147" s="35" t="s">
        <v>1182</v>
      </c>
      <c r="C1147" s="36" t="s">
        <v>53</v>
      </c>
      <c r="D1147" s="37">
        <v>21.21</v>
      </c>
    </row>
    <row r="1148" spans="1:4" x14ac:dyDescent="0.25">
      <c r="A1148" s="34">
        <v>140021</v>
      </c>
      <c r="B1148" s="35" t="s">
        <v>1183</v>
      </c>
      <c r="C1148" s="36" t="s">
        <v>53</v>
      </c>
      <c r="D1148" s="37">
        <v>21.63</v>
      </c>
    </row>
    <row r="1149" spans="1:4" x14ac:dyDescent="0.25">
      <c r="A1149" s="34">
        <v>140049</v>
      </c>
      <c r="B1149" s="35" t="s">
        <v>1184</v>
      </c>
      <c r="C1149" s="36" t="s">
        <v>53</v>
      </c>
      <c r="D1149" s="37">
        <v>18.78</v>
      </c>
    </row>
    <row r="1150" spans="1:4" x14ac:dyDescent="0.25">
      <c r="A1150" s="34">
        <v>140028</v>
      </c>
      <c r="B1150" s="35" t="s">
        <v>1185</v>
      </c>
      <c r="C1150" s="36" t="s">
        <v>53</v>
      </c>
      <c r="D1150" s="37">
        <v>115.33</v>
      </c>
    </row>
    <row r="1151" spans="1:4" x14ac:dyDescent="0.25">
      <c r="A1151" s="34">
        <v>140051</v>
      </c>
      <c r="B1151" s="35" t="s">
        <v>1186</v>
      </c>
      <c r="C1151" s="36" t="s">
        <v>53</v>
      </c>
      <c r="D1151" s="37">
        <v>74.319999999999993</v>
      </c>
    </row>
    <row r="1152" spans="1:4" x14ac:dyDescent="0.25">
      <c r="A1152" s="34">
        <v>140050</v>
      </c>
      <c r="B1152" s="35" t="s">
        <v>1187</v>
      </c>
      <c r="C1152" s="36" t="s">
        <v>53</v>
      </c>
      <c r="D1152" s="37">
        <v>161.28</v>
      </c>
    </row>
    <row r="1153" spans="1:4" x14ac:dyDescent="0.25">
      <c r="A1153" s="34">
        <v>140029</v>
      </c>
      <c r="B1153" s="35" t="s">
        <v>1188</v>
      </c>
      <c r="C1153" s="36" t="s">
        <v>53</v>
      </c>
      <c r="D1153" s="37">
        <v>104.06</v>
      </c>
    </row>
    <row r="1154" spans="1:4" x14ac:dyDescent="0.25">
      <c r="A1154" s="26"/>
      <c r="B1154" s="27" t="s">
        <v>1189</v>
      </c>
      <c r="C1154" s="28"/>
      <c r="D1154" s="29"/>
    </row>
    <row r="1155" spans="1:4" x14ac:dyDescent="0.25">
      <c r="A1155" s="34">
        <v>140030</v>
      </c>
      <c r="B1155" s="35" t="s">
        <v>1190</v>
      </c>
      <c r="C1155" s="36" t="s">
        <v>53</v>
      </c>
      <c r="D1155" s="37">
        <v>191.83</v>
      </c>
    </row>
    <row r="1156" spans="1:4" x14ac:dyDescent="0.25">
      <c r="A1156" s="34">
        <v>140031</v>
      </c>
      <c r="B1156" s="35" t="s">
        <v>1191</v>
      </c>
      <c r="C1156" s="36" t="s">
        <v>53</v>
      </c>
      <c r="D1156" s="37">
        <v>279.39</v>
      </c>
    </row>
    <row r="1157" spans="1:4" x14ac:dyDescent="0.25">
      <c r="A1157" s="34">
        <v>140013</v>
      </c>
      <c r="B1157" s="35" t="s">
        <v>1192</v>
      </c>
      <c r="C1157" s="36" t="s">
        <v>53</v>
      </c>
      <c r="D1157" s="37">
        <v>224.22</v>
      </c>
    </row>
    <row r="1158" spans="1:4" x14ac:dyDescent="0.25">
      <c r="A1158" s="34">
        <v>140052</v>
      </c>
      <c r="B1158" s="35" t="s">
        <v>1193</v>
      </c>
      <c r="C1158" s="36" t="s">
        <v>53</v>
      </c>
      <c r="D1158" s="37">
        <v>239.61</v>
      </c>
    </row>
    <row r="1159" spans="1:4" x14ac:dyDescent="0.25">
      <c r="A1159" s="26"/>
      <c r="B1159" s="27" t="s">
        <v>1194</v>
      </c>
      <c r="C1159" s="28"/>
      <c r="D1159" s="29"/>
    </row>
    <row r="1160" spans="1:4" ht="30" x14ac:dyDescent="0.25">
      <c r="A1160" s="34">
        <v>70144</v>
      </c>
      <c r="B1160" s="35" t="s">
        <v>1195</v>
      </c>
      <c r="C1160" s="36" t="s">
        <v>734</v>
      </c>
      <c r="D1160" s="37">
        <v>140.65</v>
      </c>
    </row>
    <row r="1161" spans="1:4" ht="30" x14ac:dyDescent="0.25">
      <c r="A1161" s="34">
        <v>70145</v>
      </c>
      <c r="B1161" s="35" t="s">
        <v>1196</v>
      </c>
      <c r="C1161" s="36" t="s">
        <v>734</v>
      </c>
      <c r="D1161" s="37">
        <v>174.23</v>
      </c>
    </row>
    <row r="1162" spans="1:4" ht="30" x14ac:dyDescent="0.25">
      <c r="A1162" s="34">
        <v>70079</v>
      </c>
      <c r="B1162" s="35" t="s">
        <v>1197</v>
      </c>
      <c r="C1162" s="36" t="s">
        <v>734</v>
      </c>
      <c r="D1162" s="37">
        <v>177.63</v>
      </c>
    </row>
    <row r="1163" spans="1:4" ht="30" x14ac:dyDescent="0.25">
      <c r="A1163" s="34">
        <v>70146</v>
      </c>
      <c r="B1163" s="35" t="s">
        <v>1198</v>
      </c>
      <c r="C1163" s="36" t="s">
        <v>734</v>
      </c>
      <c r="D1163" s="37">
        <v>296.52</v>
      </c>
    </row>
    <row r="1164" spans="1:4" ht="30" x14ac:dyDescent="0.25">
      <c r="A1164" s="34">
        <v>70205</v>
      </c>
      <c r="B1164" s="35" t="s">
        <v>1199</v>
      </c>
      <c r="C1164" s="36" t="s">
        <v>734</v>
      </c>
      <c r="D1164" s="37">
        <v>289.48</v>
      </c>
    </row>
    <row r="1165" spans="1:4" x14ac:dyDescent="0.25">
      <c r="A1165" s="26"/>
      <c r="B1165" s="27" t="s">
        <v>1200</v>
      </c>
      <c r="C1165" s="28"/>
      <c r="D1165" s="29"/>
    </row>
    <row r="1166" spans="1:4" ht="30" x14ac:dyDescent="0.25">
      <c r="A1166" s="34">
        <v>60234</v>
      </c>
      <c r="B1166" s="35" t="s">
        <v>1201</v>
      </c>
      <c r="C1166" s="36" t="s">
        <v>53</v>
      </c>
      <c r="D1166" s="37">
        <v>1700</v>
      </c>
    </row>
    <row r="1167" spans="1:4" x14ac:dyDescent="0.25">
      <c r="A1167" s="34">
        <v>60223</v>
      </c>
      <c r="B1167" s="35" t="s">
        <v>1202</v>
      </c>
      <c r="C1167" s="36" t="s">
        <v>53</v>
      </c>
      <c r="D1167" s="37">
        <v>1800</v>
      </c>
    </row>
    <row r="1168" spans="1:4" x14ac:dyDescent="0.25">
      <c r="A1168" s="34">
        <v>60233</v>
      </c>
      <c r="B1168" s="35" t="s">
        <v>1203</v>
      </c>
      <c r="C1168" s="36" t="s">
        <v>53</v>
      </c>
      <c r="D1168" s="37">
        <v>2580</v>
      </c>
    </row>
    <row r="1169" spans="1:4" x14ac:dyDescent="0.25">
      <c r="A1169" s="34">
        <v>60232</v>
      </c>
      <c r="B1169" s="35" t="s">
        <v>1204</v>
      </c>
      <c r="C1169" s="36" t="s">
        <v>53</v>
      </c>
      <c r="D1169" s="37">
        <v>5200</v>
      </c>
    </row>
    <row r="1170" spans="1:4" x14ac:dyDescent="0.25">
      <c r="A1170" s="34">
        <v>60231</v>
      </c>
      <c r="B1170" s="35" t="s">
        <v>1205</v>
      </c>
      <c r="C1170" s="36" t="s">
        <v>53</v>
      </c>
      <c r="D1170" s="37">
        <v>4900</v>
      </c>
    </row>
    <row r="1171" spans="1:4" x14ac:dyDescent="0.25">
      <c r="A1171" s="34">
        <v>60230</v>
      </c>
      <c r="B1171" s="35" t="s">
        <v>1206</v>
      </c>
      <c r="C1171" s="36" t="s">
        <v>53</v>
      </c>
      <c r="D1171" s="37">
        <v>7500</v>
      </c>
    </row>
    <row r="1172" spans="1:4" x14ac:dyDescent="0.25">
      <c r="A1172" s="34">
        <v>60224</v>
      </c>
      <c r="B1172" s="35" t="s">
        <v>1207</v>
      </c>
      <c r="C1172" s="36" t="s">
        <v>53</v>
      </c>
      <c r="D1172" s="37">
        <v>9000</v>
      </c>
    </row>
    <row r="1173" spans="1:4" x14ac:dyDescent="0.25">
      <c r="A1173" s="34">
        <v>60270</v>
      </c>
      <c r="B1173" s="35" t="s">
        <v>1208</v>
      </c>
      <c r="C1173" s="36" t="s">
        <v>53</v>
      </c>
      <c r="D1173" s="37">
        <v>600</v>
      </c>
    </row>
    <row r="1174" spans="1:4" x14ac:dyDescent="0.25">
      <c r="A1174" s="34">
        <v>60271</v>
      </c>
      <c r="B1174" s="35" t="s">
        <v>1209</v>
      </c>
      <c r="C1174" s="36" t="s">
        <v>53</v>
      </c>
      <c r="D1174" s="37">
        <v>1500</v>
      </c>
    </row>
    <row r="1175" spans="1:4" x14ac:dyDescent="0.25">
      <c r="A1175" s="26"/>
      <c r="B1175" s="27" t="s">
        <v>1210</v>
      </c>
      <c r="C1175" s="28"/>
      <c r="D1175" s="29"/>
    </row>
    <row r="1176" spans="1:4" ht="45" x14ac:dyDescent="0.25">
      <c r="A1176" s="34">
        <v>170006</v>
      </c>
      <c r="B1176" s="35" t="s">
        <v>1211</v>
      </c>
      <c r="C1176" s="36" t="s">
        <v>53</v>
      </c>
      <c r="D1176" s="37">
        <v>517.16999999999996</v>
      </c>
    </row>
    <row r="1177" spans="1:4" ht="45" x14ac:dyDescent="0.25">
      <c r="A1177" s="34">
        <v>170007</v>
      </c>
      <c r="B1177" s="35" t="s">
        <v>1212</v>
      </c>
      <c r="C1177" s="36" t="s">
        <v>53</v>
      </c>
      <c r="D1177" s="37">
        <v>637.29999999999995</v>
      </c>
    </row>
    <row r="1178" spans="1:4" ht="45" x14ac:dyDescent="0.25">
      <c r="A1178" s="34">
        <v>170008</v>
      </c>
      <c r="B1178" s="35" t="s">
        <v>1213</v>
      </c>
      <c r="C1178" s="36" t="s">
        <v>53</v>
      </c>
      <c r="D1178" s="37">
        <v>939.04</v>
      </c>
    </row>
    <row r="1179" spans="1:4" ht="30" x14ac:dyDescent="0.25">
      <c r="A1179" s="34">
        <v>170009</v>
      </c>
      <c r="B1179" s="35" t="s">
        <v>1214</v>
      </c>
      <c r="C1179" s="36" t="s">
        <v>53</v>
      </c>
      <c r="D1179" s="37">
        <v>575.67999999999995</v>
      </c>
    </row>
    <row r="1180" spans="1:4" ht="30" x14ac:dyDescent="0.25">
      <c r="A1180" s="34">
        <v>170010</v>
      </c>
      <c r="B1180" s="35" t="s">
        <v>1215</v>
      </c>
      <c r="C1180" s="36" t="s">
        <v>53</v>
      </c>
      <c r="D1180" s="37">
        <v>1128.04</v>
      </c>
    </row>
    <row r="1181" spans="1:4" ht="30" x14ac:dyDescent="0.25">
      <c r="A1181" s="34">
        <v>170011</v>
      </c>
      <c r="B1181" s="35" t="s">
        <v>1216</v>
      </c>
      <c r="C1181" s="36" t="s">
        <v>53</v>
      </c>
      <c r="D1181" s="37">
        <v>1569.94</v>
      </c>
    </row>
    <row r="1182" spans="1:4" ht="30" x14ac:dyDescent="0.25">
      <c r="A1182" s="34">
        <v>170012</v>
      </c>
      <c r="B1182" s="35" t="s">
        <v>1217</v>
      </c>
      <c r="C1182" s="36" t="s">
        <v>53</v>
      </c>
      <c r="D1182" s="37">
        <v>2839.57</v>
      </c>
    </row>
    <row r="1183" spans="1:4" ht="30" x14ac:dyDescent="0.25">
      <c r="A1183" s="34">
        <v>170013</v>
      </c>
      <c r="B1183" s="35" t="s">
        <v>1218</v>
      </c>
      <c r="C1183" s="36" t="s">
        <v>53</v>
      </c>
      <c r="D1183" s="37">
        <v>1676.83</v>
      </c>
    </row>
    <row r="1184" spans="1:4" ht="30" x14ac:dyDescent="0.25">
      <c r="A1184" s="34">
        <v>170014</v>
      </c>
      <c r="B1184" s="35" t="s">
        <v>1219</v>
      </c>
      <c r="C1184" s="36" t="s">
        <v>53</v>
      </c>
      <c r="D1184" s="37">
        <v>2461.5100000000002</v>
      </c>
    </row>
    <row r="1185" spans="1:4" ht="30" x14ac:dyDescent="0.25">
      <c r="A1185" s="34">
        <v>170015</v>
      </c>
      <c r="B1185" s="35" t="s">
        <v>1220</v>
      </c>
      <c r="C1185" s="36" t="s">
        <v>53</v>
      </c>
      <c r="D1185" s="37">
        <v>4446.51</v>
      </c>
    </row>
    <row r="1186" spans="1:4" x14ac:dyDescent="0.25">
      <c r="A1186" s="26"/>
      <c r="B1186" s="27" t="s">
        <v>13</v>
      </c>
      <c r="C1186" s="28"/>
      <c r="D1186" s="29"/>
    </row>
    <row r="1187" spans="1:4" x14ac:dyDescent="0.25">
      <c r="A1187" s="26"/>
      <c r="B1187" s="27" t="s">
        <v>1221</v>
      </c>
      <c r="C1187" s="28"/>
      <c r="D1187" s="29"/>
    </row>
    <row r="1188" spans="1:4" ht="30" x14ac:dyDescent="0.25">
      <c r="A1188" s="34">
        <v>100006</v>
      </c>
      <c r="B1188" s="35" t="s">
        <v>1222</v>
      </c>
      <c r="C1188" s="36" t="s">
        <v>50</v>
      </c>
      <c r="D1188" s="37">
        <v>5.08</v>
      </c>
    </row>
    <row r="1189" spans="1:4" ht="30" x14ac:dyDescent="0.25">
      <c r="A1189" s="34">
        <v>100007</v>
      </c>
      <c r="B1189" s="35" t="s">
        <v>1223</v>
      </c>
      <c r="C1189" s="36" t="s">
        <v>50</v>
      </c>
      <c r="D1189" s="37">
        <v>4.37</v>
      </c>
    </row>
    <row r="1190" spans="1:4" x14ac:dyDescent="0.25">
      <c r="A1190" s="34">
        <v>100009</v>
      </c>
      <c r="B1190" s="35" t="s">
        <v>1224</v>
      </c>
      <c r="C1190" s="36" t="s">
        <v>50</v>
      </c>
      <c r="D1190" s="37">
        <v>2.99</v>
      </c>
    </row>
    <row r="1191" spans="1:4" ht="30" x14ac:dyDescent="0.25">
      <c r="A1191" s="34">
        <v>100121</v>
      </c>
      <c r="B1191" s="35" t="s">
        <v>1225</v>
      </c>
      <c r="C1191" s="36" t="s">
        <v>50</v>
      </c>
      <c r="D1191" s="37">
        <v>5.3</v>
      </c>
    </row>
    <row r="1192" spans="1:4" x14ac:dyDescent="0.25">
      <c r="A1192" s="34">
        <v>100008</v>
      </c>
      <c r="B1192" s="35" t="s">
        <v>1226</v>
      </c>
      <c r="C1192" s="36" t="s">
        <v>50</v>
      </c>
      <c r="D1192" s="37">
        <v>5.63</v>
      </c>
    </row>
    <row r="1193" spans="1:4" ht="30" x14ac:dyDescent="0.25">
      <c r="A1193" s="34">
        <v>100108</v>
      </c>
      <c r="B1193" s="35" t="s">
        <v>1227</v>
      </c>
      <c r="C1193" s="36" t="s">
        <v>50</v>
      </c>
      <c r="D1193" s="37">
        <v>13.48</v>
      </c>
    </row>
    <row r="1194" spans="1:4" ht="30" x14ac:dyDescent="0.25">
      <c r="A1194" s="34">
        <v>100109</v>
      </c>
      <c r="B1194" s="35" t="s">
        <v>1228</v>
      </c>
      <c r="C1194" s="36" t="s">
        <v>50</v>
      </c>
      <c r="D1194" s="37">
        <v>13.64</v>
      </c>
    </row>
    <row r="1195" spans="1:4" ht="30" x14ac:dyDescent="0.25">
      <c r="A1195" s="34">
        <v>100107</v>
      </c>
      <c r="B1195" s="35" t="s">
        <v>1229</v>
      </c>
      <c r="C1195" s="36" t="s">
        <v>50</v>
      </c>
      <c r="D1195" s="37">
        <v>14.2</v>
      </c>
    </row>
    <row r="1196" spans="1:4" x14ac:dyDescent="0.25">
      <c r="A1196" s="34">
        <v>100074</v>
      </c>
      <c r="B1196" s="35" t="s">
        <v>1230</v>
      </c>
      <c r="C1196" s="36" t="s">
        <v>50</v>
      </c>
      <c r="D1196" s="37">
        <v>15.87</v>
      </c>
    </row>
    <row r="1197" spans="1:4" ht="30" x14ac:dyDescent="0.25">
      <c r="A1197" s="34">
        <v>100105</v>
      </c>
      <c r="B1197" s="35" t="s">
        <v>1231</v>
      </c>
      <c r="C1197" s="36" t="s">
        <v>50</v>
      </c>
      <c r="D1197" s="37">
        <v>15.75</v>
      </c>
    </row>
    <row r="1198" spans="1:4" ht="30" x14ac:dyDescent="0.25">
      <c r="A1198" s="30">
        <v>100104</v>
      </c>
      <c r="B1198" s="31" t="s">
        <v>1232</v>
      </c>
      <c r="C1198" s="32" t="s">
        <v>50</v>
      </c>
      <c r="D1198" s="33">
        <v>16.47</v>
      </c>
    </row>
    <row r="1199" spans="1:4" ht="30" x14ac:dyDescent="0.25">
      <c r="A1199" s="34">
        <v>100106</v>
      </c>
      <c r="B1199" s="35" t="s">
        <v>1233</v>
      </c>
      <c r="C1199" s="36" t="s">
        <v>50</v>
      </c>
      <c r="D1199" s="37">
        <v>15.91</v>
      </c>
    </row>
    <row r="1200" spans="1:4" x14ac:dyDescent="0.25">
      <c r="A1200" s="30">
        <v>100070</v>
      </c>
      <c r="B1200" s="31" t="s">
        <v>1234</v>
      </c>
      <c r="C1200" s="32" t="s">
        <v>50</v>
      </c>
      <c r="D1200" s="33">
        <v>20.350000000000001</v>
      </c>
    </row>
    <row r="1201" spans="1:4" ht="30" x14ac:dyDescent="0.25">
      <c r="A1201" s="34">
        <v>100102</v>
      </c>
      <c r="B1201" s="35" t="s">
        <v>1235</v>
      </c>
      <c r="C1201" s="36" t="s">
        <v>50</v>
      </c>
      <c r="D1201" s="37">
        <v>19.89</v>
      </c>
    </row>
    <row r="1202" spans="1:4" ht="30" x14ac:dyDescent="0.25">
      <c r="A1202" s="30">
        <v>100101</v>
      </c>
      <c r="B1202" s="31" t="s">
        <v>1236</v>
      </c>
      <c r="C1202" s="32" t="s">
        <v>50</v>
      </c>
      <c r="D1202" s="33">
        <v>21.1</v>
      </c>
    </row>
    <row r="1203" spans="1:4" ht="30" x14ac:dyDescent="0.25">
      <c r="A1203" s="34">
        <v>100103</v>
      </c>
      <c r="B1203" s="35" t="s">
        <v>1237</v>
      </c>
      <c r="C1203" s="36" t="s">
        <v>50</v>
      </c>
      <c r="D1203" s="37">
        <v>20.41</v>
      </c>
    </row>
    <row r="1204" spans="1:4" ht="30" x14ac:dyDescent="0.25">
      <c r="A1204" s="34">
        <v>100122</v>
      </c>
      <c r="B1204" s="35" t="s">
        <v>1238</v>
      </c>
      <c r="C1204" s="36" t="s">
        <v>50</v>
      </c>
      <c r="D1204" s="37">
        <v>16.03</v>
      </c>
    </row>
    <row r="1205" spans="1:4" x14ac:dyDescent="0.25">
      <c r="A1205" s="34">
        <v>100163</v>
      </c>
      <c r="B1205" s="35" t="s">
        <v>1239</v>
      </c>
      <c r="C1205" s="36" t="s">
        <v>50</v>
      </c>
      <c r="D1205" s="37">
        <v>56.56</v>
      </c>
    </row>
    <row r="1206" spans="1:4" x14ac:dyDescent="0.25">
      <c r="A1206" s="34">
        <v>100069</v>
      </c>
      <c r="B1206" s="35" t="s">
        <v>1240</v>
      </c>
      <c r="C1206" s="36" t="s">
        <v>50</v>
      </c>
      <c r="D1206" s="37">
        <v>101.56</v>
      </c>
    </row>
    <row r="1207" spans="1:4" x14ac:dyDescent="0.25">
      <c r="A1207" s="30">
        <v>100129</v>
      </c>
      <c r="B1207" s="31" t="s">
        <v>1241</v>
      </c>
      <c r="C1207" s="32" t="s">
        <v>74</v>
      </c>
      <c r="D1207" s="33">
        <v>16.32</v>
      </c>
    </row>
    <row r="1208" spans="1:4" x14ac:dyDescent="0.25">
      <c r="A1208" s="26"/>
      <c r="B1208" s="27" t="s">
        <v>1242</v>
      </c>
      <c r="C1208" s="28"/>
      <c r="D1208" s="29"/>
    </row>
    <row r="1209" spans="1:4" ht="30" x14ac:dyDescent="0.25">
      <c r="A1209" s="30">
        <v>100001</v>
      </c>
      <c r="B1209" s="31" t="s">
        <v>1243</v>
      </c>
      <c r="C1209" s="32" t="s">
        <v>50</v>
      </c>
      <c r="D1209" s="33">
        <v>35.04</v>
      </c>
    </row>
    <row r="1210" spans="1:4" ht="30" x14ac:dyDescent="0.25">
      <c r="A1210" s="34">
        <v>100164</v>
      </c>
      <c r="B1210" s="35" t="s">
        <v>1244</v>
      </c>
      <c r="C1210" s="36" t="s">
        <v>50</v>
      </c>
      <c r="D1210" s="37">
        <v>52.25</v>
      </c>
    </row>
    <row r="1211" spans="1:4" ht="30" x14ac:dyDescent="0.25">
      <c r="A1211" s="34">
        <v>100168</v>
      </c>
      <c r="B1211" s="35" t="s">
        <v>1245</v>
      </c>
      <c r="C1211" s="36" t="s">
        <v>50</v>
      </c>
      <c r="D1211" s="37">
        <v>39.44</v>
      </c>
    </row>
    <row r="1212" spans="1:4" ht="30" x14ac:dyDescent="0.25">
      <c r="A1212" s="34">
        <v>100167</v>
      </c>
      <c r="B1212" s="35" t="s">
        <v>1246</v>
      </c>
      <c r="C1212" s="36" t="s">
        <v>50</v>
      </c>
      <c r="D1212" s="37">
        <v>35.369999999999997</v>
      </c>
    </row>
    <row r="1213" spans="1:4" ht="30" x14ac:dyDescent="0.25">
      <c r="A1213" s="34">
        <v>100124</v>
      </c>
      <c r="B1213" s="35" t="s">
        <v>1247</v>
      </c>
      <c r="C1213" s="36" t="s">
        <v>50</v>
      </c>
      <c r="D1213" s="37">
        <v>333.85</v>
      </c>
    </row>
    <row r="1214" spans="1:4" ht="30" x14ac:dyDescent="0.25">
      <c r="A1214" s="34">
        <v>100005</v>
      </c>
      <c r="B1214" s="35" t="s">
        <v>1248</v>
      </c>
      <c r="C1214" s="36" t="s">
        <v>50</v>
      </c>
      <c r="D1214" s="37">
        <v>25.03</v>
      </c>
    </row>
    <row r="1215" spans="1:4" ht="30" x14ac:dyDescent="0.25">
      <c r="A1215" s="34">
        <v>100048</v>
      </c>
      <c r="B1215" s="35" t="s">
        <v>1249</v>
      </c>
      <c r="C1215" s="36" t="s">
        <v>50</v>
      </c>
      <c r="D1215" s="37">
        <v>35.25</v>
      </c>
    </row>
    <row r="1216" spans="1:4" ht="30" x14ac:dyDescent="0.25">
      <c r="A1216" s="34">
        <v>100165</v>
      </c>
      <c r="B1216" s="35" t="s">
        <v>1250</v>
      </c>
      <c r="C1216" s="36" t="s">
        <v>50</v>
      </c>
      <c r="D1216" s="37">
        <v>33.81</v>
      </c>
    </row>
    <row r="1217" spans="1:4" ht="30" x14ac:dyDescent="0.25">
      <c r="A1217" s="34">
        <v>100144</v>
      </c>
      <c r="B1217" s="35" t="s">
        <v>1251</v>
      </c>
      <c r="C1217" s="36" t="s">
        <v>50</v>
      </c>
      <c r="D1217" s="37">
        <v>17</v>
      </c>
    </row>
    <row r="1218" spans="1:4" ht="30" x14ac:dyDescent="0.25">
      <c r="A1218" s="34">
        <v>100115</v>
      </c>
      <c r="B1218" s="35" t="s">
        <v>1252</v>
      </c>
      <c r="C1218" s="36" t="s">
        <v>50</v>
      </c>
      <c r="D1218" s="37">
        <v>39.14</v>
      </c>
    </row>
    <row r="1219" spans="1:4" ht="30" x14ac:dyDescent="0.25">
      <c r="A1219" s="34">
        <v>100116</v>
      </c>
      <c r="B1219" s="35" t="s">
        <v>1253</v>
      </c>
      <c r="C1219" s="36" t="s">
        <v>50</v>
      </c>
      <c r="D1219" s="37">
        <v>76.349999999999994</v>
      </c>
    </row>
    <row r="1220" spans="1:4" ht="30" x14ac:dyDescent="0.25">
      <c r="A1220" s="34">
        <v>100086</v>
      </c>
      <c r="B1220" s="35" t="s">
        <v>1254</v>
      </c>
      <c r="C1220" s="36" t="s">
        <v>50</v>
      </c>
      <c r="D1220" s="37">
        <v>63.79</v>
      </c>
    </row>
    <row r="1221" spans="1:4" ht="30" x14ac:dyDescent="0.25">
      <c r="A1221" s="34">
        <v>100117</v>
      </c>
      <c r="B1221" s="35" t="s">
        <v>1255</v>
      </c>
      <c r="C1221" s="36" t="s">
        <v>50</v>
      </c>
      <c r="D1221" s="37">
        <v>87.1</v>
      </c>
    </row>
    <row r="1222" spans="1:4" ht="30" x14ac:dyDescent="0.25">
      <c r="A1222" s="34">
        <v>100162</v>
      </c>
      <c r="B1222" s="35" t="s">
        <v>1256</v>
      </c>
      <c r="C1222" s="36" t="s">
        <v>50</v>
      </c>
      <c r="D1222" s="37">
        <v>71.900000000000006</v>
      </c>
    </row>
    <row r="1223" spans="1:4" ht="30" x14ac:dyDescent="0.25">
      <c r="A1223" s="34">
        <v>100013</v>
      </c>
      <c r="B1223" s="35" t="s">
        <v>1257</v>
      </c>
      <c r="C1223" s="36" t="s">
        <v>50</v>
      </c>
      <c r="D1223" s="37">
        <v>18.91</v>
      </c>
    </row>
    <row r="1224" spans="1:4" ht="30" x14ac:dyDescent="0.25">
      <c r="A1224" s="34">
        <v>100098</v>
      </c>
      <c r="B1224" s="35" t="s">
        <v>1258</v>
      </c>
      <c r="C1224" s="36" t="s">
        <v>50</v>
      </c>
      <c r="D1224" s="37">
        <v>105.44</v>
      </c>
    </row>
    <row r="1225" spans="1:4" ht="30" x14ac:dyDescent="0.25">
      <c r="A1225" s="34">
        <v>100166</v>
      </c>
      <c r="B1225" s="35" t="s">
        <v>1259</v>
      </c>
      <c r="C1225" s="36" t="s">
        <v>50</v>
      </c>
      <c r="D1225" s="37">
        <v>97.67</v>
      </c>
    </row>
    <row r="1226" spans="1:4" x14ac:dyDescent="0.25">
      <c r="A1226" s="34">
        <v>100084</v>
      </c>
      <c r="B1226" s="35" t="s">
        <v>1260</v>
      </c>
      <c r="C1226" s="36" t="s">
        <v>50</v>
      </c>
      <c r="D1226" s="37">
        <v>24.95</v>
      </c>
    </row>
    <row r="1227" spans="1:4" x14ac:dyDescent="0.25">
      <c r="A1227" s="34">
        <v>100085</v>
      </c>
      <c r="B1227" s="35" t="s">
        <v>1261</v>
      </c>
      <c r="C1227" s="36" t="s">
        <v>50</v>
      </c>
      <c r="D1227" s="37">
        <v>22.45</v>
      </c>
    </row>
    <row r="1228" spans="1:4" ht="30" x14ac:dyDescent="0.25">
      <c r="A1228" s="34">
        <v>90017</v>
      </c>
      <c r="B1228" s="35" t="s">
        <v>1262</v>
      </c>
      <c r="C1228" s="36" t="s">
        <v>74</v>
      </c>
      <c r="D1228" s="37">
        <v>16.309999999999999</v>
      </c>
    </row>
    <row r="1229" spans="1:4" ht="30" x14ac:dyDescent="0.25">
      <c r="A1229" s="34">
        <v>90018</v>
      </c>
      <c r="B1229" s="35" t="s">
        <v>1263</v>
      </c>
      <c r="C1229" s="36" t="s">
        <v>74</v>
      </c>
      <c r="D1229" s="37">
        <v>11.87</v>
      </c>
    </row>
    <row r="1230" spans="1:4" x14ac:dyDescent="0.25">
      <c r="A1230" s="26"/>
      <c r="B1230" s="27" t="s">
        <v>1264</v>
      </c>
      <c r="C1230" s="28"/>
      <c r="D1230" s="29"/>
    </row>
    <row r="1231" spans="1:4" x14ac:dyDescent="0.25">
      <c r="A1231" s="26"/>
      <c r="B1231" s="27" t="s">
        <v>1265</v>
      </c>
      <c r="C1231" s="28"/>
      <c r="D1231" s="29"/>
    </row>
    <row r="1232" spans="1:4" ht="30" x14ac:dyDescent="0.25">
      <c r="A1232" s="34">
        <v>100180</v>
      </c>
      <c r="B1232" s="35" t="s">
        <v>1266</v>
      </c>
      <c r="C1232" s="36" t="s">
        <v>50</v>
      </c>
      <c r="D1232" s="37">
        <v>18.329999999999998</v>
      </c>
    </row>
    <row r="1233" spans="1:4" x14ac:dyDescent="0.25">
      <c r="A1233" s="34">
        <v>100181</v>
      </c>
      <c r="B1233" s="35" t="s">
        <v>1267</v>
      </c>
      <c r="C1233" s="36" t="s">
        <v>50</v>
      </c>
      <c r="D1233" s="37">
        <v>8.7799999999999994</v>
      </c>
    </row>
    <row r="1234" spans="1:4" x14ac:dyDescent="0.25">
      <c r="A1234" s="26"/>
      <c r="B1234" s="27" t="s">
        <v>1268</v>
      </c>
      <c r="C1234" s="28"/>
      <c r="D1234" s="29"/>
    </row>
    <row r="1235" spans="1:4" ht="30" x14ac:dyDescent="0.25">
      <c r="A1235" s="34">
        <v>100182</v>
      </c>
      <c r="B1235" s="35" t="s">
        <v>1269</v>
      </c>
      <c r="C1235" s="36" t="s">
        <v>50</v>
      </c>
      <c r="D1235" s="37">
        <v>18.2</v>
      </c>
    </row>
    <row r="1236" spans="1:4" x14ac:dyDescent="0.25">
      <c r="A1236" s="34">
        <v>100185</v>
      </c>
      <c r="B1236" s="35" t="s">
        <v>1270</v>
      </c>
      <c r="C1236" s="36" t="s">
        <v>50</v>
      </c>
      <c r="D1236" s="37">
        <v>7.68</v>
      </c>
    </row>
    <row r="1237" spans="1:4" x14ac:dyDescent="0.25">
      <c r="A1237" s="34">
        <v>100184</v>
      </c>
      <c r="B1237" s="35" t="s">
        <v>1271</v>
      </c>
      <c r="C1237" s="36" t="s">
        <v>50</v>
      </c>
      <c r="D1237" s="37">
        <v>28.77</v>
      </c>
    </row>
    <row r="1238" spans="1:4" x14ac:dyDescent="0.25">
      <c r="A1238" s="34">
        <v>100183</v>
      </c>
      <c r="B1238" s="35" t="s">
        <v>1272</v>
      </c>
      <c r="C1238" s="36" t="s">
        <v>50</v>
      </c>
      <c r="D1238" s="37">
        <v>7.38</v>
      </c>
    </row>
    <row r="1239" spans="1:4" x14ac:dyDescent="0.25">
      <c r="A1239" s="26"/>
      <c r="B1239" s="27" t="s">
        <v>1273</v>
      </c>
      <c r="C1239" s="28"/>
      <c r="D1239" s="29"/>
    </row>
    <row r="1240" spans="1:4" ht="30" x14ac:dyDescent="0.25">
      <c r="A1240" s="34">
        <v>100186</v>
      </c>
      <c r="B1240" s="35" t="s">
        <v>1274</v>
      </c>
      <c r="C1240" s="36" t="s">
        <v>50</v>
      </c>
      <c r="D1240" s="37">
        <v>40.36</v>
      </c>
    </row>
    <row r="1241" spans="1:4" x14ac:dyDescent="0.25">
      <c r="A1241" s="34">
        <v>100187</v>
      </c>
      <c r="B1241" s="35" t="s">
        <v>1275</v>
      </c>
      <c r="C1241" s="36" t="s">
        <v>50</v>
      </c>
      <c r="D1241" s="37">
        <v>14.1</v>
      </c>
    </row>
    <row r="1242" spans="1:4" ht="30" x14ac:dyDescent="0.25">
      <c r="A1242" s="34">
        <v>100188</v>
      </c>
      <c r="B1242" s="35" t="s">
        <v>1276</v>
      </c>
      <c r="C1242" s="36" t="s">
        <v>50</v>
      </c>
      <c r="D1242" s="37">
        <v>31.54</v>
      </c>
    </row>
    <row r="1243" spans="1:4" x14ac:dyDescent="0.25">
      <c r="A1243" s="26"/>
      <c r="B1243" s="27" t="s">
        <v>1277</v>
      </c>
      <c r="C1243" s="28"/>
      <c r="D1243" s="29"/>
    </row>
    <row r="1244" spans="1:4" ht="30" x14ac:dyDescent="0.25">
      <c r="A1244" s="34">
        <v>100189</v>
      </c>
      <c r="B1244" s="35" t="s">
        <v>1278</v>
      </c>
      <c r="C1244" s="36" t="s">
        <v>50</v>
      </c>
      <c r="D1244" s="37">
        <v>82.3</v>
      </c>
    </row>
    <row r="1245" spans="1:4" ht="30" x14ac:dyDescent="0.25">
      <c r="A1245" s="34">
        <v>100190</v>
      </c>
      <c r="B1245" s="35" t="s">
        <v>1279</v>
      </c>
      <c r="C1245" s="36" t="s">
        <v>50</v>
      </c>
      <c r="D1245" s="37">
        <v>61.06</v>
      </c>
    </row>
    <row r="1246" spans="1:4" ht="30" x14ac:dyDescent="0.25">
      <c r="A1246" s="34">
        <v>100191</v>
      </c>
      <c r="B1246" s="35" t="s">
        <v>1280</v>
      </c>
      <c r="C1246" s="36" t="s">
        <v>50</v>
      </c>
      <c r="D1246" s="37">
        <v>40.36</v>
      </c>
    </row>
    <row r="1247" spans="1:4" ht="30" x14ac:dyDescent="0.25">
      <c r="A1247" s="34">
        <v>100192</v>
      </c>
      <c r="B1247" s="35" t="s">
        <v>1281</v>
      </c>
      <c r="C1247" s="36" t="s">
        <v>50</v>
      </c>
      <c r="D1247" s="37">
        <v>28.69</v>
      </c>
    </row>
    <row r="1248" spans="1:4" x14ac:dyDescent="0.25">
      <c r="A1248" s="34">
        <v>100193</v>
      </c>
      <c r="B1248" s="35" t="s">
        <v>1282</v>
      </c>
      <c r="C1248" s="36" t="s">
        <v>50</v>
      </c>
      <c r="D1248" s="37">
        <v>25.91</v>
      </c>
    </row>
    <row r="1249" spans="1:4" ht="30" x14ac:dyDescent="0.25">
      <c r="A1249" s="34">
        <v>100194</v>
      </c>
      <c r="B1249" s="35" t="s">
        <v>1283</v>
      </c>
      <c r="C1249" s="36" t="s">
        <v>50</v>
      </c>
      <c r="D1249" s="37">
        <v>17.93</v>
      </c>
    </row>
    <row r="1250" spans="1:4" x14ac:dyDescent="0.25">
      <c r="A1250" s="26"/>
      <c r="B1250" s="27" t="s">
        <v>1284</v>
      </c>
      <c r="C1250" s="28"/>
      <c r="D1250" s="29"/>
    </row>
    <row r="1251" spans="1:4" ht="30" x14ac:dyDescent="0.25">
      <c r="A1251" s="34">
        <v>100033</v>
      </c>
      <c r="B1251" s="35" t="s">
        <v>1285</v>
      </c>
      <c r="C1251" s="36" t="s">
        <v>50</v>
      </c>
      <c r="D1251" s="37">
        <v>41.65</v>
      </c>
    </row>
    <row r="1252" spans="1:4" ht="30" x14ac:dyDescent="0.25">
      <c r="A1252" s="34">
        <v>100197</v>
      </c>
      <c r="B1252" s="35" t="s">
        <v>1286</v>
      </c>
      <c r="C1252" s="36" t="s">
        <v>50</v>
      </c>
      <c r="D1252" s="37">
        <v>33.68</v>
      </c>
    </row>
    <row r="1253" spans="1:4" ht="30" x14ac:dyDescent="0.25">
      <c r="A1253" s="34">
        <v>100198</v>
      </c>
      <c r="B1253" s="35" t="s">
        <v>1287</v>
      </c>
      <c r="C1253" s="36" t="s">
        <v>50</v>
      </c>
      <c r="D1253" s="37">
        <v>20.8</v>
      </c>
    </row>
    <row r="1254" spans="1:4" x14ac:dyDescent="0.25">
      <c r="A1254" s="26"/>
      <c r="B1254" s="27" t="s">
        <v>1288</v>
      </c>
      <c r="C1254" s="28"/>
      <c r="D1254" s="29"/>
    </row>
    <row r="1255" spans="1:4" ht="45" x14ac:dyDescent="0.25">
      <c r="A1255" s="34">
        <v>100195</v>
      </c>
      <c r="B1255" s="35" t="s">
        <v>1289</v>
      </c>
      <c r="C1255" s="36" t="s">
        <v>50</v>
      </c>
      <c r="D1255" s="37">
        <v>52.48</v>
      </c>
    </row>
    <row r="1256" spans="1:4" ht="45" x14ac:dyDescent="0.25">
      <c r="A1256" s="34">
        <v>100196</v>
      </c>
      <c r="B1256" s="35" t="s">
        <v>1290</v>
      </c>
      <c r="C1256" s="36" t="s">
        <v>50</v>
      </c>
      <c r="D1256" s="37">
        <v>56.11</v>
      </c>
    </row>
    <row r="1257" spans="1:4" ht="30" x14ac:dyDescent="0.25">
      <c r="A1257" s="34">
        <v>100199</v>
      </c>
      <c r="B1257" s="35" t="s">
        <v>1291</v>
      </c>
      <c r="C1257" s="36" t="s">
        <v>50</v>
      </c>
      <c r="D1257" s="37">
        <v>37.18</v>
      </c>
    </row>
    <row r="1258" spans="1:4" ht="30" x14ac:dyDescent="0.25">
      <c r="A1258" s="34">
        <v>100200</v>
      </c>
      <c r="B1258" s="35" t="s">
        <v>1292</v>
      </c>
      <c r="C1258" s="36" t="s">
        <v>50</v>
      </c>
      <c r="D1258" s="37">
        <v>40.81</v>
      </c>
    </row>
    <row r="1259" spans="1:4" x14ac:dyDescent="0.25">
      <c r="A1259" s="26"/>
      <c r="B1259" s="27" t="s">
        <v>1293</v>
      </c>
      <c r="C1259" s="28"/>
      <c r="D1259" s="29"/>
    </row>
    <row r="1260" spans="1:4" x14ac:dyDescent="0.25">
      <c r="A1260" s="34">
        <v>100201</v>
      </c>
      <c r="B1260" s="35" t="s">
        <v>1294</v>
      </c>
      <c r="C1260" s="36" t="s">
        <v>50</v>
      </c>
      <c r="D1260" s="37">
        <v>12.82</v>
      </c>
    </row>
    <row r="1261" spans="1:4" ht="30" x14ac:dyDescent="0.25">
      <c r="A1261" s="34">
        <v>100202</v>
      </c>
      <c r="B1261" s="35" t="s">
        <v>1295</v>
      </c>
      <c r="C1261" s="36" t="s">
        <v>50</v>
      </c>
      <c r="D1261" s="37">
        <v>34.67</v>
      </c>
    </row>
    <row r="1262" spans="1:4" ht="30" x14ac:dyDescent="0.25">
      <c r="A1262" s="34">
        <v>100034</v>
      </c>
      <c r="B1262" s="35" t="s">
        <v>1296</v>
      </c>
      <c r="C1262" s="36" t="s">
        <v>50</v>
      </c>
      <c r="D1262" s="37">
        <v>21.95</v>
      </c>
    </row>
    <row r="1263" spans="1:4" ht="30" x14ac:dyDescent="0.25">
      <c r="A1263" s="34">
        <v>100114</v>
      </c>
      <c r="B1263" s="35" t="s">
        <v>1297</v>
      </c>
      <c r="C1263" s="36" t="s">
        <v>50</v>
      </c>
      <c r="D1263" s="37">
        <v>34.08</v>
      </c>
    </row>
    <row r="1264" spans="1:4" x14ac:dyDescent="0.25">
      <c r="A1264" s="34">
        <v>100145</v>
      </c>
      <c r="B1264" s="35" t="s">
        <v>1298</v>
      </c>
      <c r="C1264" s="36" t="s">
        <v>50</v>
      </c>
      <c r="D1264" s="37">
        <v>13.58</v>
      </c>
    </row>
    <row r="1265" spans="1:4" x14ac:dyDescent="0.25">
      <c r="A1265" s="34">
        <v>100210</v>
      </c>
      <c r="B1265" s="35" t="s">
        <v>1299</v>
      </c>
      <c r="C1265" s="36" t="s">
        <v>50</v>
      </c>
      <c r="D1265" s="37">
        <v>15.95</v>
      </c>
    </row>
    <row r="1266" spans="1:4" x14ac:dyDescent="0.25">
      <c r="A1266" s="26"/>
      <c r="B1266" s="27" t="s">
        <v>14</v>
      </c>
      <c r="C1266" s="28"/>
      <c r="D1266" s="29"/>
    </row>
    <row r="1267" spans="1:4" x14ac:dyDescent="0.25">
      <c r="A1267" s="26"/>
      <c r="B1267" s="27" t="s">
        <v>1300</v>
      </c>
      <c r="C1267" s="28"/>
      <c r="D1267" s="29"/>
    </row>
    <row r="1268" spans="1:4" x14ac:dyDescent="0.25">
      <c r="A1268" s="30">
        <v>100017</v>
      </c>
      <c r="B1268" s="31" t="s">
        <v>1301</v>
      </c>
      <c r="C1268" s="32" t="s">
        <v>50</v>
      </c>
      <c r="D1268" s="33">
        <v>22.21</v>
      </c>
    </row>
    <row r="1269" spans="1:4" x14ac:dyDescent="0.25">
      <c r="A1269" s="34">
        <v>100174</v>
      </c>
      <c r="B1269" s="35" t="s">
        <v>1302</v>
      </c>
      <c r="C1269" s="36" t="s">
        <v>50</v>
      </c>
      <c r="D1269" s="37">
        <v>25.45</v>
      </c>
    </row>
    <row r="1270" spans="1:4" x14ac:dyDescent="0.25">
      <c r="A1270" s="34">
        <v>100018</v>
      </c>
      <c r="B1270" s="35" t="s">
        <v>1303</v>
      </c>
      <c r="C1270" s="36" t="s">
        <v>50</v>
      </c>
      <c r="D1270" s="37">
        <v>32.47</v>
      </c>
    </row>
    <row r="1271" spans="1:4" x14ac:dyDescent="0.25">
      <c r="A1271" s="34">
        <v>100175</v>
      </c>
      <c r="B1271" s="35" t="s">
        <v>1304</v>
      </c>
      <c r="C1271" s="36" t="s">
        <v>50</v>
      </c>
      <c r="D1271" s="37">
        <v>38.659999999999997</v>
      </c>
    </row>
    <row r="1272" spans="1:4" x14ac:dyDescent="0.25">
      <c r="A1272" s="34">
        <v>100176</v>
      </c>
      <c r="B1272" s="35" t="s">
        <v>1305</v>
      </c>
      <c r="C1272" s="36" t="s">
        <v>50</v>
      </c>
      <c r="D1272" s="37">
        <v>45.43</v>
      </c>
    </row>
    <row r="1273" spans="1:4" ht="30" x14ac:dyDescent="0.25">
      <c r="A1273" s="34">
        <v>100019</v>
      </c>
      <c r="B1273" s="35" t="s">
        <v>1306</v>
      </c>
      <c r="C1273" s="36" t="s">
        <v>50</v>
      </c>
      <c r="D1273" s="37">
        <v>36.36</v>
      </c>
    </row>
    <row r="1274" spans="1:4" x14ac:dyDescent="0.25">
      <c r="A1274" s="34">
        <v>100020</v>
      </c>
      <c r="B1274" s="35" t="s">
        <v>1307</v>
      </c>
      <c r="C1274" s="36" t="s">
        <v>50</v>
      </c>
      <c r="D1274" s="37">
        <v>15.97</v>
      </c>
    </row>
    <row r="1275" spans="1:4" x14ac:dyDescent="0.25">
      <c r="A1275" s="26"/>
      <c r="B1275" s="27" t="s">
        <v>1308</v>
      </c>
      <c r="C1275" s="28"/>
      <c r="D1275" s="29"/>
    </row>
    <row r="1276" spans="1:4" ht="30" x14ac:dyDescent="0.25">
      <c r="A1276" s="30">
        <v>100170</v>
      </c>
      <c r="B1276" s="31" t="s">
        <v>1309</v>
      </c>
      <c r="C1276" s="32" t="s">
        <v>50</v>
      </c>
      <c r="D1276" s="33">
        <v>15.12</v>
      </c>
    </row>
    <row r="1277" spans="1:4" ht="30" x14ac:dyDescent="0.25">
      <c r="A1277" s="34">
        <v>100171</v>
      </c>
      <c r="B1277" s="35" t="s">
        <v>1310</v>
      </c>
      <c r="C1277" s="36" t="s">
        <v>50</v>
      </c>
      <c r="D1277" s="37">
        <v>13.74</v>
      </c>
    </row>
    <row r="1278" spans="1:4" ht="30" x14ac:dyDescent="0.25">
      <c r="A1278" s="34">
        <v>100080</v>
      </c>
      <c r="B1278" s="35" t="s">
        <v>1311</v>
      </c>
      <c r="C1278" s="36" t="s">
        <v>50</v>
      </c>
      <c r="D1278" s="37">
        <v>16.05</v>
      </c>
    </row>
    <row r="1279" spans="1:4" x14ac:dyDescent="0.25">
      <c r="A1279" s="26"/>
      <c r="B1279" s="27" t="s">
        <v>1312</v>
      </c>
      <c r="C1279" s="28"/>
      <c r="D1279" s="29"/>
    </row>
    <row r="1280" spans="1:4" ht="30" x14ac:dyDescent="0.25">
      <c r="A1280" s="30">
        <v>100010</v>
      </c>
      <c r="B1280" s="31" t="s">
        <v>1313</v>
      </c>
      <c r="C1280" s="32" t="s">
        <v>50</v>
      </c>
      <c r="D1280" s="33">
        <v>15.94</v>
      </c>
    </row>
    <row r="1281" spans="1:4" x14ac:dyDescent="0.25">
      <c r="A1281" s="34">
        <v>100211</v>
      </c>
      <c r="B1281" s="35" t="s">
        <v>1314</v>
      </c>
      <c r="C1281" s="36" t="s">
        <v>50</v>
      </c>
      <c r="D1281" s="37">
        <v>19.23</v>
      </c>
    </row>
    <row r="1282" spans="1:4" x14ac:dyDescent="0.25">
      <c r="A1282" s="34">
        <v>100212</v>
      </c>
      <c r="B1282" s="35" t="s">
        <v>1315</v>
      </c>
      <c r="C1282" s="36" t="s">
        <v>50</v>
      </c>
      <c r="D1282" s="37">
        <v>20.420000000000002</v>
      </c>
    </row>
    <row r="1283" spans="1:4" ht="30" x14ac:dyDescent="0.25">
      <c r="A1283" s="34">
        <v>100011</v>
      </c>
      <c r="B1283" s="35" t="s">
        <v>1316</v>
      </c>
      <c r="C1283" s="36" t="s">
        <v>50</v>
      </c>
      <c r="D1283" s="37">
        <v>21.63</v>
      </c>
    </row>
    <row r="1284" spans="1:4" ht="30" x14ac:dyDescent="0.25">
      <c r="A1284" s="34">
        <v>100012</v>
      </c>
      <c r="B1284" s="35" t="s">
        <v>1317</v>
      </c>
      <c r="C1284" s="36" t="s">
        <v>50</v>
      </c>
      <c r="D1284" s="37">
        <v>22.82</v>
      </c>
    </row>
    <row r="1285" spans="1:4" ht="30" x14ac:dyDescent="0.25">
      <c r="A1285" s="34">
        <v>100169</v>
      </c>
      <c r="B1285" s="35" t="s">
        <v>1318</v>
      </c>
      <c r="C1285" s="36" t="s">
        <v>50</v>
      </c>
      <c r="D1285" s="37">
        <v>25.19</v>
      </c>
    </row>
    <row r="1286" spans="1:4" ht="30" x14ac:dyDescent="0.25">
      <c r="A1286" s="30">
        <v>100041</v>
      </c>
      <c r="B1286" s="31" t="s">
        <v>1319</v>
      </c>
      <c r="C1286" s="32" t="s">
        <v>50</v>
      </c>
      <c r="D1286" s="33">
        <v>41.98</v>
      </c>
    </row>
    <row r="1287" spans="1:4" ht="30" x14ac:dyDescent="0.25">
      <c r="A1287" s="34">
        <v>100042</v>
      </c>
      <c r="B1287" s="35" t="s">
        <v>1320</v>
      </c>
      <c r="C1287" s="36" t="s">
        <v>50</v>
      </c>
      <c r="D1287" s="37">
        <v>35.369999999999997</v>
      </c>
    </row>
    <row r="1288" spans="1:4" ht="30" x14ac:dyDescent="0.25">
      <c r="A1288" s="34">
        <v>100160</v>
      </c>
      <c r="B1288" s="35" t="s">
        <v>1321</v>
      </c>
      <c r="C1288" s="36" t="s">
        <v>50</v>
      </c>
      <c r="D1288" s="37">
        <v>359.22</v>
      </c>
    </row>
    <row r="1289" spans="1:4" ht="30" x14ac:dyDescent="0.25">
      <c r="A1289" s="34">
        <v>100054</v>
      </c>
      <c r="B1289" s="35" t="s">
        <v>1322</v>
      </c>
      <c r="C1289" s="36" t="s">
        <v>50</v>
      </c>
      <c r="D1289" s="37">
        <v>260.31</v>
      </c>
    </row>
    <row r="1290" spans="1:4" ht="30" x14ac:dyDescent="0.25">
      <c r="A1290" s="34">
        <v>100172</v>
      </c>
      <c r="B1290" s="35" t="s">
        <v>1323</v>
      </c>
      <c r="C1290" s="36" t="s">
        <v>50</v>
      </c>
      <c r="D1290" s="37">
        <v>275.01</v>
      </c>
    </row>
    <row r="1291" spans="1:4" ht="30" x14ac:dyDescent="0.25">
      <c r="A1291" s="34">
        <v>100173</v>
      </c>
      <c r="B1291" s="35" t="s">
        <v>1324</v>
      </c>
      <c r="C1291" s="36" t="s">
        <v>50</v>
      </c>
      <c r="D1291" s="37">
        <v>341.16</v>
      </c>
    </row>
    <row r="1292" spans="1:4" ht="30" x14ac:dyDescent="0.25">
      <c r="A1292" s="34">
        <v>100131</v>
      </c>
      <c r="B1292" s="35" t="s">
        <v>1325</v>
      </c>
      <c r="C1292" s="36" t="s">
        <v>50</v>
      </c>
      <c r="D1292" s="37">
        <v>97.36</v>
      </c>
    </row>
    <row r="1293" spans="1:4" ht="30" x14ac:dyDescent="0.25">
      <c r="A1293" s="34">
        <v>100055</v>
      </c>
      <c r="B1293" s="35" t="s">
        <v>1326</v>
      </c>
      <c r="C1293" s="36" t="s">
        <v>50</v>
      </c>
      <c r="D1293" s="37">
        <v>232.06</v>
      </c>
    </row>
    <row r="1294" spans="1:4" ht="30" x14ac:dyDescent="0.25">
      <c r="A1294" s="34">
        <v>100062</v>
      </c>
      <c r="B1294" s="35" t="s">
        <v>1327</v>
      </c>
      <c r="C1294" s="36" t="s">
        <v>50</v>
      </c>
      <c r="D1294" s="37">
        <v>154.41</v>
      </c>
    </row>
    <row r="1295" spans="1:4" ht="30" x14ac:dyDescent="0.25">
      <c r="A1295" s="34">
        <v>100099</v>
      </c>
      <c r="B1295" s="35" t="s">
        <v>1328</v>
      </c>
      <c r="C1295" s="36" t="s">
        <v>50</v>
      </c>
      <c r="D1295" s="37">
        <v>150.18</v>
      </c>
    </row>
    <row r="1296" spans="1:4" x14ac:dyDescent="0.25">
      <c r="A1296" s="34">
        <v>100063</v>
      </c>
      <c r="B1296" s="35" t="s">
        <v>1329</v>
      </c>
      <c r="C1296" s="36" t="s">
        <v>50</v>
      </c>
      <c r="D1296" s="37">
        <v>23.6</v>
      </c>
    </row>
    <row r="1297" spans="1:4" ht="30" x14ac:dyDescent="0.25">
      <c r="A1297" s="34">
        <v>100065</v>
      </c>
      <c r="B1297" s="35" t="s">
        <v>1330</v>
      </c>
      <c r="C1297" s="36" t="s">
        <v>50</v>
      </c>
      <c r="D1297" s="37">
        <v>25.41</v>
      </c>
    </row>
    <row r="1298" spans="1:4" x14ac:dyDescent="0.25">
      <c r="A1298" s="34">
        <v>100004</v>
      </c>
      <c r="B1298" s="35" t="s">
        <v>1331</v>
      </c>
      <c r="C1298" s="36" t="s">
        <v>50</v>
      </c>
      <c r="D1298" s="37">
        <v>80.33</v>
      </c>
    </row>
    <row r="1299" spans="1:4" x14ac:dyDescent="0.25">
      <c r="A1299" s="34">
        <v>100049</v>
      </c>
      <c r="B1299" s="35" t="s">
        <v>1332</v>
      </c>
      <c r="C1299" s="36" t="s">
        <v>50</v>
      </c>
      <c r="D1299" s="37">
        <v>51.45</v>
      </c>
    </row>
    <row r="1300" spans="1:4" x14ac:dyDescent="0.25">
      <c r="A1300" s="34">
        <v>100151</v>
      </c>
      <c r="B1300" s="35" t="s">
        <v>1333</v>
      </c>
      <c r="C1300" s="36" t="s">
        <v>50</v>
      </c>
      <c r="D1300" s="37">
        <v>100.28</v>
      </c>
    </row>
    <row r="1301" spans="1:4" x14ac:dyDescent="0.25">
      <c r="A1301" s="34">
        <v>100157</v>
      </c>
      <c r="B1301" s="35" t="s">
        <v>1334</v>
      </c>
      <c r="C1301" s="36" t="s">
        <v>50</v>
      </c>
      <c r="D1301" s="37">
        <v>85</v>
      </c>
    </row>
    <row r="1302" spans="1:4" ht="30" x14ac:dyDescent="0.25">
      <c r="A1302" s="34">
        <v>100059</v>
      </c>
      <c r="B1302" s="35" t="s">
        <v>1335</v>
      </c>
      <c r="C1302" s="36" t="s">
        <v>50</v>
      </c>
      <c r="D1302" s="37">
        <v>60.8</v>
      </c>
    </row>
    <row r="1303" spans="1:4" ht="30" x14ac:dyDescent="0.25">
      <c r="A1303" s="34">
        <v>100057</v>
      </c>
      <c r="B1303" s="35" t="s">
        <v>1336</v>
      </c>
      <c r="C1303" s="36" t="s">
        <v>50</v>
      </c>
      <c r="D1303" s="37">
        <v>39.56</v>
      </c>
    </row>
    <row r="1304" spans="1:4" ht="30" x14ac:dyDescent="0.25">
      <c r="A1304" s="34">
        <v>100058</v>
      </c>
      <c r="B1304" s="35" t="s">
        <v>1337</v>
      </c>
      <c r="C1304" s="36" t="s">
        <v>50</v>
      </c>
      <c r="D1304" s="37">
        <v>35.56</v>
      </c>
    </row>
    <row r="1305" spans="1:4" ht="30" x14ac:dyDescent="0.25">
      <c r="A1305" s="34">
        <v>100130</v>
      </c>
      <c r="B1305" s="35" t="s">
        <v>1338</v>
      </c>
      <c r="C1305" s="36" t="s">
        <v>50</v>
      </c>
      <c r="D1305" s="37">
        <v>35.56</v>
      </c>
    </row>
    <row r="1306" spans="1:4" x14ac:dyDescent="0.25">
      <c r="A1306" s="34">
        <v>100066</v>
      </c>
      <c r="B1306" s="35" t="s">
        <v>1339</v>
      </c>
      <c r="C1306" s="36" t="s">
        <v>50</v>
      </c>
      <c r="D1306" s="37">
        <v>26.6</v>
      </c>
    </row>
    <row r="1307" spans="1:4" x14ac:dyDescent="0.25">
      <c r="A1307" s="34">
        <v>50018</v>
      </c>
      <c r="B1307" s="35" t="s">
        <v>1340</v>
      </c>
      <c r="C1307" s="36" t="s">
        <v>50</v>
      </c>
      <c r="D1307" s="37">
        <v>19.12</v>
      </c>
    </row>
    <row r="1308" spans="1:4" ht="30" x14ac:dyDescent="0.25">
      <c r="A1308" s="34">
        <v>210057</v>
      </c>
      <c r="B1308" s="35" t="s">
        <v>1341</v>
      </c>
      <c r="C1308" s="36" t="s">
        <v>50</v>
      </c>
      <c r="D1308" s="37">
        <v>10.29</v>
      </c>
    </row>
    <row r="1309" spans="1:4" x14ac:dyDescent="0.25">
      <c r="A1309" s="34">
        <v>210056</v>
      </c>
      <c r="B1309" s="35" t="s">
        <v>1342</v>
      </c>
      <c r="C1309" s="36" t="s">
        <v>50</v>
      </c>
      <c r="D1309" s="37">
        <v>10.43</v>
      </c>
    </row>
    <row r="1310" spans="1:4" x14ac:dyDescent="0.25">
      <c r="A1310" s="34">
        <v>100068</v>
      </c>
      <c r="B1310" s="35" t="s">
        <v>1343</v>
      </c>
      <c r="C1310" s="36" t="s">
        <v>50</v>
      </c>
      <c r="D1310" s="37">
        <v>18.5</v>
      </c>
    </row>
    <row r="1311" spans="1:4" x14ac:dyDescent="0.25">
      <c r="A1311" s="34">
        <v>10007</v>
      </c>
      <c r="B1311" s="35" t="s">
        <v>1344</v>
      </c>
      <c r="C1311" s="36" t="s">
        <v>50</v>
      </c>
      <c r="D1311" s="37">
        <v>84.94</v>
      </c>
    </row>
    <row r="1312" spans="1:4" x14ac:dyDescent="0.25">
      <c r="A1312" s="34">
        <v>100078</v>
      </c>
      <c r="B1312" s="35" t="s">
        <v>1345</v>
      </c>
      <c r="C1312" s="36" t="s">
        <v>50</v>
      </c>
      <c r="D1312" s="37">
        <v>27.54</v>
      </c>
    </row>
    <row r="1313" spans="1:4" x14ac:dyDescent="0.25">
      <c r="A1313" s="26"/>
      <c r="B1313" s="27" t="s">
        <v>1346</v>
      </c>
      <c r="C1313" s="28"/>
      <c r="D1313" s="29"/>
    </row>
    <row r="1314" spans="1:4" x14ac:dyDescent="0.25">
      <c r="A1314" s="26"/>
      <c r="B1314" s="27" t="s">
        <v>1347</v>
      </c>
      <c r="C1314" s="28"/>
      <c r="D1314" s="29"/>
    </row>
    <row r="1315" spans="1:4" x14ac:dyDescent="0.25">
      <c r="A1315" s="34">
        <v>110014</v>
      </c>
      <c r="B1315" s="35" t="s">
        <v>1348</v>
      </c>
      <c r="C1315" s="36" t="s">
        <v>50</v>
      </c>
      <c r="D1315" s="37">
        <v>4.05</v>
      </c>
    </row>
    <row r="1316" spans="1:4" x14ac:dyDescent="0.25">
      <c r="A1316" s="34">
        <v>110002</v>
      </c>
      <c r="B1316" s="35" t="s">
        <v>1349</v>
      </c>
      <c r="C1316" s="36" t="s">
        <v>50</v>
      </c>
      <c r="D1316" s="37">
        <v>6.81</v>
      </c>
    </row>
    <row r="1317" spans="1:4" x14ac:dyDescent="0.25">
      <c r="A1317" s="34">
        <v>110025</v>
      </c>
      <c r="B1317" s="35" t="s">
        <v>1350</v>
      </c>
      <c r="C1317" s="36" t="s">
        <v>50</v>
      </c>
      <c r="D1317" s="37">
        <v>9.58</v>
      </c>
    </row>
    <row r="1318" spans="1:4" x14ac:dyDescent="0.25">
      <c r="A1318" s="34">
        <v>110026</v>
      </c>
      <c r="B1318" s="35" t="s">
        <v>1351</v>
      </c>
      <c r="C1318" s="36" t="s">
        <v>50</v>
      </c>
      <c r="D1318" s="37">
        <v>12.36</v>
      </c>
    </row>
    <row r="1319" spans="1:4" x14ac:dyDescent="0.25">
      <c r="A1319" s="26"/>
      <c r="B1319" s="27" t="s">
        <v>1352</v>
      </c>
      <c r="C1319" s="28"/>
      <c r="D1319" s="29"/>
    </row>
    <row r="1320" spans="1:4" ht="30" x14ac:dyDescent="0.25">
      <c r="A1320" s="34">
        <v>100067</v>
      </c>
      <c r="B1320" s="35" t="s">
        <v>1353</v>
      </c>
      <c r="C1320" s="36" t="s">
        <v>50</v>
      </c>
      <c r="D1320" s="37">
        <v>74.95</v>
      </c>
    </row>
    <row r="1321" spans="1:4" ht="30" x14ac:dyDescent="0.25">
      <c r="A1321" s="34">
        <v>100051</v>
      </c>
      <c r="B1321" s="35" t="s">
        <v>1354</v>
      </c>
      <c r="C1321" s="36" t="s">
        <v>50</v>
      </c>
      <c r="D1321" s="37">
        <v>48.24</v>
      </c>
    </row>
    <row r="1322" spans="1:4" ht="30" x14ac:dyDescent="0.25">
      <c r="A1322" s="34">
        <v>100110</v>
      </c>
      <c r="B1322" s="35" t="s">
        <v>1355</v>
      </c>
      <c r="C1322" s="36" t="s">
        <v>50</v>
      </c>
      <c r="D1322" s="37">
        <v>97.8</v>
      </c>
    </row>
    <row r="1323" spans="1:4" ht="30" x14ac:dyDescent="0.25">
      <c r="A1323" s="34">
        <v>100111</v>
      </c>
      <c r="B1323" s="35" t="s">
        <v>1356</v>
      </c>
      <c r="C1323" s="36" t="s">
        <v>50</v>
      </c>
      <c r="D1323" s="37">
        <v>84.5</v>
      </c>
    </row>
    <row r="1324" spans="1:4" ht="30" x14ac:dyDescent="0.25">
      <c r="A1324" s="34">
        <v>100045</v>
      </c>
      <c r="B1324" s="35" t="s">
        <v>1357</v>
      </c>
      <c r="C1324" s="36" t="s">
        <v>50</v>
      </c>
      <c r="D1324" s="37">
        <v>51.86</v>
      </c>
    </row>
    <row r="1325" spans="1:4" ht="30" x14ac:dyDescent="0.25">
      <c r="A1325" s="34">
        <v>100143</v>
      </c>
      <c r="B1325" s="35" t="s">
        <v>1358</v>
      </c>
      <c r="C1325" s="36" t="s">
        <v>50</v>
      </c>
      <c r="D1325" s="37">
        <v>57.07</v>
      </c>
    </row>
    <row r="1326" spans="1:4" ht="30" x14ac:dyDescent="0.25">
      <c r="A1326" s="34">
        <v>100053</v>
      </c>
      <c r="B1326" s="35" t="s">
        <v>1359</v>
      </c>
      <c r="C1326" s="36" t="s">
        <v>50</v>
      </c>
      <c r="D1326" s="37">
        <v>23.48</v>
      </c>
    </row>
    <row r="1327" spans="1:4" ht="30" x14ac:dyDescent="0.25">
      <c r="A1327" s="34">
        <v>100128</v>
      </c>
      <c r="B1327" s="35" t="s">
        <v>1360</v>
      </c>
      <c r="C1327" s="36" t="s">
        <v>50</v>
      </c>
      <c r="D1327" s="37">
        <v>40.78</v>
      </c>
    </row>
    <row r="1328" spans="1:4" ht="30" x14ac:dyDescent="0.25">
      <c r="A1328" s="34">
        <v>100132</v>
      </c>
      <c r="B1328" s="35" t="s">
        <v>1361</v>
      </c>
      <c r="C1328" s="36" t="s">
        <v>50</v>
      </c>
      <c r="D1328" s="37">
        <v>73.69</v>
      </c>
    </row>
    <row r="1329" spans="1:4" ht="45" x14ac:dyDescent="0.25">
      <c r="A1329" s="34">
        <v>100060</v>
      </c>
      <c r="B1329" s="35" t="s">
        <v>1362</v>
      </c>
      <c r="C1329" s="36" t="s">
        <v>50</v>
      </c>
      <c r="D1329" s="37">
        <v>65.55</v>
      </c>
    </row>
    <row r="1330" spans="1:4" ht="30" x14ac:dyDescent="0.25">
      <c r="A1330" s="34">
        <v>100125</v>
      </c>
      <c r="B1330" s="35" t="s">
        <v>1363</v>
      </c>
      <c r="C1330" s="36" t="s">
        <v>50</v>
      </c>
      <c r="D1330" s="37">
        <v>20.329999999999998</v>
      </c>
    </row>
    <row r="1331" spans="1:4" x14ac:dyDescent="0.25">
      <c r="A1331" s="26"/>
      <c r="B1331" s="27" t="s">
        <v>1364</v>
      </c>
      <c r="C1331" s="28"/>
      <c r="D1331" s="29"/>
    </row>
    <row r="1332" spans="1:4" x14ac:dyDescent="0.25">
      <c r="A1332" s="34">
        <v>110007</v>
      </c>
      <c r="B1332" s="35" t="s">
        <v>1365</v>
      </c>
      <c r="C1332" s="36" t="s">
        <v>74</v>
      </c>
      <c r="D1332" s="37">
        <v>4.3499999999999996</v>
      </c>
    </row>
    <row r="1333" spans="1:4" ht="30" x14ac:dyDescent="0.25">
      <c r="A1333" s="34">
        <v>110010</v>
      </c>
      <c r="B1333" s="35" t="s">
        <v>1366</v>
      </c>
      <c r="C1333" s="36" t="s">
        <v>50</v>
      </c>
      <c r="D1333" s="37">
        <v>19.420000000000002</v>
      </c>
    </row>
    <row r="1334" spans="1:4" ht="30" x14ac:dyDescent="0.25">
      <c r="A1334" s="34">
        <v>110009</v>
      </c>
      <c r="B1334" s="35" t="s">
        <v>1367</v>
      </c>
      <c r="C1334" s="36" t="s">
        <v>50</v>
      </c>
      <c r="D1334" s="37">
        <v>31.67</v>
      </c>
    </row>
    <row r="1335" spans="1:4" ht="30" x14ac:dyDescent="0.25">
      <c r="A1335" s="34">
        <v>110008</v>
      </c>
      <c r="B1335" s="35" t="s">
        <v>1368</v>
      </c>
      <c r="C1335" s="36" t="s">
        <v>50</v>
      </c>
      <c r="D1335" s="37">
        <v>9.85</v>
      </c>
    </row>
    <row r="1336" spans="1:4" ht="30" x14ac:dyDescent="0.25">
      <c r="A1336" s="34">
        <v>110021</v>
      </c>
      <c r="B1336" s="35" t="s">
        <v>1369</v>
      </c>
      <c r="C1336" s="36" t="s">
        <v>50</v>
      </c>
      <c r="D1336" s="37">
        <v>15.08</v>
      </c>
    </row>
    <row r="1337" spans="1:4" x14ac:dyDescent="0.25">
      <c r="A1337" s="26"/>
      <c r="B1337" s="27" t="s">
        <v>1370</v>
      </c>
      <c r="C1337" s="28"/>
      <c r="D1337" s="29"/>
    </row>
    <row r="1338" spans="1:4" x14ac:dyDescent="0.25">
      <c r="A1338" s="34">
        <v>110003</v>
      </c>
      <c r="B1338" s="35" t="s">
        <v>1371</v>
      </c>
      <c r="C1338" s="36" t="s">
        <v>74</v>
      </c>
      <c r="D1338" s="37">
        <v>17.09</v>
      </c>
    </row>
    <row r="1339" spans="1:4" x14ac:dyDescent="0.25">
      <c r="A1339" s="34">
        <v>110022</v>
      </c>
      <c r="B1339" s="35" t="s">
        <v>1372</v>
      </c>
      <c r="C1339" s="36" t="s">
        <v>74</v>
      </c>
      <c r="D1339" s="37">
        <v>21.22</v>
      </c>
    </row>
    <row r="1340" spans="1:4" ht="30" x14ac:dyDescent="0.25">
      <c r="A1340" s="34">
        <v>110005</v>
      </c>
      <c r="B1340" s="35" t="s">
        <v>1373</v>
      </c>
      <c r="C1340" s="36" t="s">
        <v>50</v>
      </c>
      <c r="D1340" s="37">
        <v>35.65</v>
      </c>
    </row>
    <row r="1341" spans="1:4" ht="30" x14ac:dyDescent="0.25">
      <c r="A1341" s="34">
        <v>110012</v>
      </c>
      <c r="B1341" s="35" t="s">
        <v>1374</v>
      </c>
      <c r="C1341" s="36" t="s">
        <v>50</v>
      </c>
      <c r="D1341" s="37">
        <v>30.18</v>
      </c>
    </row>
    <row r="1342" spans="1:4" ht="30" x14ac:dyDescent="0.25">
      <c r="A1342" s="34">
        <v>110006</v>
      </c>
      <c r="B1342" s="35" t="s">
        <v>1375</v>
      </c>
      <c r="C1342" s="36" t="s">
        <v>50</v>
      </c>
      <c r="D1342" s="37">
        <v>47.16</v>
      </c>
    </row>
    <row r="1343" spans="1:4" ht="30" x14ac:dyDescent="0.25">
      <c r="A1343" s="34">
        <v>110023</v>
      </c>
      <c r="B1343" s="35" t="s">
        <v>1376</v>
      </c>
      <c r="C1343" s="36" t="s">
        <v>50</v>
      </c>
      <c r="D1343" s="37">
        <v>43.95</v>
      </c>
    </row>
    <row r="1344" spans="1:4" ht="30" x14ac:dyDescent="0.25">
      <c r="A1344" s="34">
        <v>110040</v>
      </c>
      <c r="B1344" s="35" t="s">
        <v>1377</v>
      </c>
      <c r="C1344" s="36" t="s">
        <v>50</v>
      </c>
      <c r="D1344" s="37">
        <v>33.83</v>
      </c>
    </row>
    <row r="1345" spans="1:4" ht="30" x14ac:dyDescent="0.25">
      <c r="A1345" s="34">
        <v>110041</v>
      </c>
      <c r="B1345" s="35" t="s">
        <v>1378</v>
      </c>
      <c r="C1345" s="36" t="s">
        <v>50</v>
      </c>
      <c r="D1345" s="37">
        <v>27.85</v>
      </c>
    </row>
    <row r="1346" spans="1:4" x14ac:dyDescent="0.25">
      <c r="A1346" s="34">
        <v>110001</v>
      </c>
      <c r="B1346" s="35" t="s">
        <v>1379</v>
      </c>
      <c r="C1346" s="36" t="s">
        <v>50</v>
      </c>
      <c r="D1346" s="37">
        <v>47.53</v>
      </c>
    </row>
    <row r="1347" spans="1:4" ht="30" x14ac:dyDescent="0.25">
      <c r="A1347" s="34">
        <v>110024</v>
      </c>
      <c r="B1347" s="35" t="s">
        <v>1380</v>
      </c>
      <c r="C1347" s="36" t="s">
        <v>50</v>
      </c>
      <c r="D1347" s="37">
        <v>54.46</v>
      </c>
    </row>
    <row r="1348" spans="1:4" x14ac:dyDescent="0.25">
      <c r="A1348" s="26"/>
      <c r="B1348" s="27" t="s">
        <v>1381</v>
      </c>
      <c r="C1348" s="28"/>
      <c r="D1348" s="29"/>
    </row>
    <row r="1349" spans="1:4" x14ac:dyDescent="0.25">
      <c r="A1349" s="34">
        <v>100081</v>
      </c>
      <c r="B1349" s="35" t="s">
        <v>1382</v>
      </c>
      <c r="C1349" s="36" t="s">
        <v>50</v>
      </c>
      <c r="D1349" s="37">
        <v>3.84</v>
      </c>
    </row>
    <row r="1350" spans="1:4" x14ac:dyDescent="0.25">
      <c r="A1350" s="34">
        <v>100082</v>
      </c>
      <c r="B1350" s="35" t="s">
        <v>1383</v>
      </c>
      <c r="C1350" s="36" t="s">
        <v>50</v>
      </c>
      <c r="D1350" s="37">
        <v>4.1900000000000004</v>
      </c>
    </row>
    <row r="1351" spans="1:4" x14ac:dyDescent="0.25">
      <c r="A1351" s="34">
        <v>100118</v>
      </c>
      <c r="B1351" s="35" t="s">
        <v>1384</v>
      </c>
      <c r="C1351" s="36" t="s">
        <v>74</v>
      </c>
      <c r="D1351" s="37">
        <v>4.97</v>
      </c>
    </row>
    <row r="1352" spans="1:4" x14ac:dyDescent="0.25">
      <c r="A1352" s="34">
        <v>110011</v>
      </c>
      <c r="B1352" s="35" t="s">
        <v>1385</v>
      </c>
      <c r="C1352" s="36" t="s">
        <v>50</v>
      </c>
      <c r="D1352" s="37">
        <v>6.93</v>
      </c>
    </row>
    <row r="1353" spans="1:4" x14ac:dyDescent="0.25">
      <c r="A1353" s="26"/>
      <c r="B1353" s="27" t="s">
        <v>1386</v>
      </c>
      <c r="C1353" s="28"/>
      <c r="D1353" s="29"/>
    </row>
    <row r="1354" spans="1:4" x14ac:dyDescent="0.25">
      <c r="A1354" s="34">
        <v>100036</v>
      </c>
      <c r="B1354" s="35" t="s">
        <v>1387</v>
      </c>
      <c r="C1354" s="36" t="s">
        <v>74</v>
      </c>
      <c r="D1354" s="37">
        <v>18.52</v>
      </c>
    </row>
    <row r="1355" spans="1:4" x14ac:dyDescent="0.25">
      <c r="A1355" s="34">
        <v>100037</v>
      </c>
      <c r="B1355" s="35" t="s">
        <v>1388</v>
      </c>
      <c r="C1355" s="36" t="s">
        <v>74</v>
      </c>
      <c r="D1355" s="37">
        <v>7.89</v>
      </c>
    </row>
    <row r="1356" spans="1:4" x14ac:dyDescent="0.25">
      <c r="A1356" s="34">
        <v>100038</v>
      </c>
      <c r="B1356" s="35" t="s">
        <v>1389</v>
      </c>
      <c r="C1356" s="36" t="s">
        <v>74</v>
      </c>
      <c r="D1356" s="37">
        <v>6.26</v>
      </c>
    </row>
    <row r="1357" spans="1:4" x14ac:dyDescent="0.25">
      <c r="A1357" s="34">
        <v>100209</v>
      </c>
      <c r="B1357" s="35" t="s">
        <v>1390</v>
      </c>
      <c r="C1357" s="36" t="s">
        <v>74</v>
      </c>
      <c r="D1357" s="37">
        <v>6.45</v>
      </c>
    </row>
    <row r="1358" spans="1:4" ht="30" x14ac:dyDescent="0.25">
      <c r="A1358" s="34">
        <v>100153</v>
      </c>
      <c r="B1358" s="35" t="s">
        <v>1391</v>
      </c>
      <c r="C1358" s="36" t="s">
        <v>74</v>
      </c>
      <c r="D1358" s="37">
        <v>844.34</v>
      </c>
    </row>
    <row r="1359" spans="1:4" x14ac:dyDescent="0.25">
      <c r="A1359" s="34">
        <v>100152</v>
      </c>
      <c r="B1359" s="35" t="s">
        <v>1392</v>
      </c>
      <c r="C1359" s="36" t="s">
        <v>313</v>
      </c>
      <c r="D1359" s="37">
        <v>176.75</v>
      </c>
    </row>
    <row r="1360" spans="1:4" ht="30" x14ac:dyDescent="0.25">
      <c r="A1360" s="34">
        <v>100158</v>
      </c>
      <c r="B1360" s="35" t="s">
        <v>1393</v>
      </c>
      <c r="C1360" s="36" t="s">
        <v>74</v>
      </c>
      <c r="D1360" s="37">
        <v>182.64</v>
      </c>
    </row>
    <row r="1361" spans="1:4" x14ac:dyDescent="0.25">
      <c r="A1361" s="34">
        <v>100155</v>
      </c>
      <c r="B1361" s="35" t="s">
        <v>1394</v>
      </c>
      <c r="C1361" s="36" t="s">
        <v>50</v>
      </c>
      <c r="D1361" s="37">
        <v>14.37</v>
      </c>
    </row>
    <row r="1362" spans="1:4" x14ac:dyDescent="0.25">
      <c r="A1362" s="34">
        <v>100154</v>
      </c>
      <c r="B1362" s="35" t="s">
        <v>1395</v>
      </c>
      <c r="C1362" s="36" t="s">
        <v>50</v>
      </c>
      <c r="D1362" s="37">
        <v>128.37</v>
      </c>
    </row>
    <row r="1363" spans="1:4" x14ac:dyDescent="0.25">
      <c r="A1363" s="26"/>
      <c r="B1363" s="27" t="s">
        <v>1396</v>
      </c>
      <c r="C1363" s="28"/>
      <c r="D1363" s="29"/>
    </row>
    <row r="1364" spans="1:4" x14ac:dyDescent="0.25">
      <c r="A1364" s="34">
        <v>110013</v>
      </c>
      <c r="B1364" s="35" t="s">
        <v>1397</v>
      </c>
      <c r="C1364" s="36" t="s">
        <v>53</v>
      </c>
      <c r="D1364" s="37">
        <v>199.63</v>
      </c>
    </row>
    <row r="1365" spans="1:4" x14ac:dyDescent="0.25">
      <c r="A1365" s="34">
        <v>110027</v>
      </c>
      <c r="B1365" s="35" t="s">
        <v>1398</v>
      </c>
      <c r="C1365" s="36" t="s">
        <v>50</v>
      </c>
      <c r="D1365" s="37">
        <v>15.09</v>
      </c>
    </row>
    <row r="1366" spans="1:4" x14ac:dyDescent="0.25">
      <c r="A1366" s="34">
        <v>110028</v>
      </c>
      <c r="B1366" s="35" t="s">
        <v>1399</v>
      </c>
      <c r="C1366" s="36" t="s">
        <v>53</v>
      </c>
      <c r="D1366" s="37">
        <v>98.81</v>
      </c>
    </row>
    <row r="1367" spans="1:4" x14ac:dyDescent="0.25">
      <c r="A1367" s="34">
        <v>110029</v>
      </c>
      <c r="B1367" s="35" t="s">
        <v>1400</v>
      </c>
      <c r="C1367" s="36" t="s">
        <v>53</v>
      </c>
      <c r="D1367" s="37">
        <v>192.68</v>
      </c>
    </row>
    <row r="1368" spans="1:4" x14ac:dyDescent="0.25">
      <c r="A1368" s="34">
        <v>110030</v>
      </c>
      <c r="B1368" s="35" t="s">
        <v>1401</v>
      </c>
      <c r="C1368" s="36" t="s">
        <v>53</v>
      </c>
      <c r="D1368" s="37">
        <v>14.35</v>
      </c>
    </row>
    <row r="1369" spans="1:4" x14ac:dyDescent="0.25">
      <c r="A1369" s="34">
        <v>110031</v>
      </c>
      <c r="B1369" s="35" t="s">
        <v>1402</v>
      </c>
      <c r="C1369" s="36" t="s">
        <v>53</v>
      </c>
      <c r="D1369" s="37">
        <v>16.329999999999998</v>
      </c>
    </row>
    <row r="1370" spans="1:4" x14ac:dyDescent="0.25">
      <c r="A1370" s="34">
        <v>110032</v>
      </c>
      <c r="B1370" s="35" t="s">
        <v>1403</v>
      </c>
      <c r="C1370" s="36" t="s">
        <v>53</v>
      </c>
      <c r="D1370" s="37">
        <v>30.58</v>
      </c>
    </row>
    <row r="1371" spans="1:4" x14ac:dyDescent="0.25">
      <c r="A1371" s="34">
        <v>110033</v>
      </c>
      <c r="B1371" s="35" t="s">
        <v>1404</v>
      </c>
      <c r="C1371" s="36" t="s">
        <v>53</v>
      </c>
      <c r="D1371" s="37">
        <v>33.07</v>
      </c>
    </row>
    <row r="1372" spans="1:4" x14ac:dyDescent="0.25">
      <c r="A1372" s="34">
        <v>110034</v>
      </c>
      <c r="B1372" s="35" t="s">
        <v>1405</v>
      </c>
      <c r="C1372" s="36" t="s">
        <v>53</v>
      </c>
      <c r="D1372" s="37">
        <v>26.18</v>
      </c>
    </row>
    <row r="1373" spans="1:4" ht="30" x14ac:dyDescent="0.25">
      <c r="A1373" s="34">
        <v>110035</v>
      </c>
      <c r="B1373" s="35" t="s">
        <v>1406</v>
      </c>
      <c r="C1373" s="36" t="s">
        <v>50</v>
      </c>
      <c r="D1373" s="37">
        <v>489.77</v>
      </c>
    </row>
    <row r="1374" spans="1:4" ht="30" x14ac:dyDescent="0.25">
      <c r="A1374" s="34">
        <v>110036</v>
      </c>
      <c r="B1374" s="35" t="s">
        <v>1407</v>
      </c>
      <c r="C1374" s="36" t="s">
        <v>50</v>
      </c>
      <c r="D1374" s="37">
        <v>515.01</v>
      </c>
    </row>
    <row r="1375" spans="1:4" ht="30" x14ac:dyDescent="0.25">
      <c r="A1375" s="34">
        <v>110037</v>
      </c>
      <c r="B1375" s="35" t="s">
        <v>1408</v>
      </c>
      <c r="C1375" s="36" t="s">
        <v>50</v>
      </c>
      <c r="D1375" s="37">
        <v>489.77</v>
      </c>
    </row>
    <row r="1376" spans="1:4" x14ac:dyDescent="0.25">
      <c r="A1376" s="34">
        <v>110038</v>
      </c>
      <c r="B1376" s="35" t="s">
        <v>1409</v>
      </c>
      <c r="C1376" s="36" t="s">
        <v>50</v>
      </c>
      <c r="D1376" s="37">
        <v>515.01</v>
      </c>
    </row>
    <row r="1377" spans="1:4" x14ac:dyDescent="0.25">
      <c r="A1377" s="34">
        <v>210053</v>
      </c>
      <c r="B1377" s="35" t="s">
        <v>1410</v>
      </c>
      <c r="C1377" s="36" t="s">
        <v>53</v>
      </c>
      <c r="D1377" s="37">
        <v>412.21</v>
      </c>
    </row>
    <row r="1378" spans="1:4" ht="30" x14ac:dyDescent="0.25">
      <c r="A1378" s="34">
        <v>110039</v>
      </c>
      <c r="B1378" s="35" t="s">
        <v>1411</v>
      </c>
      <c r="C1378" s="36" t="s">
        <v>50</v>
      </c>
      <c r="D1378" s="37">
        <v>351.47</v>
      </c>
    </row>
    <row r="1379" spans="1:4" x14ac:dyDescent="0.25">
      <c r="A1379" s="26"/>
      <c r="B1379" s="27" t="s">
        <v>1412</v>
      </c>
      <c r="C1379" s="28"/>
      <c r="D1379" s="29"/>
    </row>
    <row r="1380" spans="1:4" x14ac:dyDescent="0.25">
      <c r="A1380" s="26"/>
      <c r="B1380" s="27" t="s">
        <v>1413</v>
      </c>
      <c r="C1380" s="28"/>
      <c r="D1380" s="29"/>
    </row>
    <row r="1381" spans="1:4" x14ac:dyDescent="0.25">
      <c r="A1381" s="34">
        <v>100087</v>
      </c>
      <c r="B1381" s="35" t="s">
        <v>1414</v>
      </c>
      <c r="C1381" s="36" t="s">
        <v>74</v>
      </c>
      <c r="D1381" s="37">
        <v>6.84</v>
      </c>
    </row>
    <row r="1382" spans="1:4" x14ac:dyDescent="0.25">
      <c r="A1382" s="34">
        <v>100092</v>
      </c>
      <c r="B1382" s="35" t="s">
        <v>1415</v>
      </c>
      <c r="C1382" s="36" t="s">
        <v>74</v>
      </c>
      <c r="D1382" s="37">
        <v>18.12</v>
      </c>
    </row>
    <row r="1383" spans="1:4" x14ac:dyDescent="0.25">
      <c r="A1383" s="34">
        <v>100089</v>
      </c>
      <c r="B1383" s="35" t="s">
        <v>1416</v>
      </c>
      <c r="C1383" s="36" t="s">
        <v>74</v>
      </c>
      <c r="D1383" s="37">
        <v>11.99</v>
      </c>
    </row>
    <row r="1384" spans="1:4" x14ac:dyDescent="0.25">
      <c r="A1384" s="34">
        <v>100090</v>
      </c>
      <c r="B1384" s="35" t="s">
        <v>1417</v>
      </c>
      <c r="C1384" s="36" t="s">
        <v>74</v>
      </c>
      <c r="D1384" s="37">
        <v>18.45</v>
      </c>
    </row>
    <row r="1385" spans="1:4" x14ac:dyDescent="0.25">
      <c r="A1385" s="34">
        <v>100156</v>
      </c>
      <c r="B1385" s="35" t="s">
        <v>1418</v>
      </c>
      <c r="C1385" s="36" t="s">
        <v>74</v>
      </c>
      <c r="D1385" s="37">
        <v>19.28</v>
      </c>
    </row>
    <row r="1386" spans="1:4" x14ac:dyDescent="0.25">
      <c r="A1386" s="34">
        <v>100088</v>
      </c>
      <c r="B1386" s="35" t="s">
        <v>1419</v>
      </c>
      <c r="C1386" s="36" t="s">
        <v>74</v>
      </c>
      <c r="D1386" s="37">
        <v>7.69</v>
      </c>
    </row>
    <row r="1387" spans="1:4" x14ac:dyDescent="0.25">
      <c r="A1387" s="34">
        <v>100093</v>
      </c>
      <c r="B1387" s="35" t="s">
        <v>1420</v>
      </c>
      <c r="C1387" s="36" t="s">
        <v>74</v>
      </c>
      <c r="D1387" s="37">
        <v>13.33</v>
      </c>
    </row>
    <row r="1388" spans="1:4" x14ac:dyDescent="0.25">
      <c r="A1388" s="34">
        <v>100095</v>
      </c>
      <c r="B1388" s="35" t="s">
        <v>1421</v>
      </c>
      <c r="C1388" s="36" t="s">
        <v>74</v>
      </c>
      <c r="D1388" s="37">
        <v>15.61</v>
      </c>
    </row>
    <row r="1389" spans="1:4" x14ac:dyDescent="0.25">
      <c r="A1389" s="34">
        <v>100094</v>
      </c>
      <c r="B1389" s="35" t="s">
        <v>1422</v>
      </c>
      <c r="C1389" s="36" t="s">
        <v>74</v>
      </c>
      <c r="D1389" s="37">
        <v>13.33</v>
      </c>
    </row>
    <row r="1390" spans="1:4" x14ac:dyDescent="0.25">
      <c r="A1390" s="26"/>
      <c r="B1390" s="27" t="s">
        <v>1423</v>
      </c>
      <c r="C1390" s="28"/>
      <c r="D1390" s="29"/>
    </row>
    <row r="1391" spans="1:4" x14ac:dyDescent="0.25">
      <c r="A1391" s="34">
        <v>100097</v>
      </c>
      <c r="B1391" s="35" t="s">
        <v>1424</v>
      </c>
      <c r="C1391" s="36" t="s">
        <v>74</v>
      </c>
      <c r="D1391" s="37">
        <v>54.39</v>
      </c>
    </row>
    <row r="1392" spans="1:4" x14ac:dyDescent="0.25">
      <c r="A1392" s="34">
        <v>100203</v>
      </c>
      <c r="B1392" s="35" t="s">
        <v>1425</v>
      </c>
      <c r="C1392" s="36" t="s">
        <v>74</v>
      </c>
      <c r="D1392" s="37">
        <v>85.36</v>
      </c>
    </row>
    <row r="1393" spans="1:4" x14ac:dyDescent="0.25">
      <c r="A1393" s="34">
        <v>100113</v>
      </c>
      <c r="B1393" s="35" t="s">
        <v>1426</v>
      </c>
      <c r="C1393" s="36" t="s">
        <v>74</v>
      </c>
      <c r="D1393" s="37">
        <v>40.39</v>
      </c>
    </row>
    <row r="1394" spans="1:4" x14ac:dyDescent="0.25">
      <c r="A1394" s="34">
        <v>100204</v>
      </c>
      <c r="B1394" s="35" t="s">
        <v>1427</v>
      </c>
      <c r="C1394" s="36" t="s">
        <v>74</v>
      </c>
      <c r="D1394" s="37">
        <v>61.39</v>
      </c>
    </row>
    <row r="1395" spans="1:4" x14ac:dyDescent="0.25">
      <c r="A1395" s="26"/>
      <c r="B1395" s="27" t="s">
        <v>1428</v>
      </c>
      <c r="C1395" s="28"/>
      <c r="D1395" s="29"/>
    </row>
    <row r="1396" spans="1:4" x14ac:dyDescent="0.25">
      <c r="A1396" s="34">
        <v>100205</v>
      </c>
      <c r="B1396" s="35" t="s">
        <v>1429</v>
      </c>
      <c r="C1396" s="36" t="s">
        <v>74</v>
      </c>
      <c r="D1396" s="37">
        <v>53.72</v>
      </c>
    </row>
    <row r="1397" spans="1:4" x14ac:dyDescent="0.25">
      <c r="A1397" s="34">
        <v>100206</v>
      </c>
      <c r="B1397" s="35" t="s">
        <v>1430</v>
      </c>
      <c r="C1397" s="36" t="s">
        <v>74</v>
      </c>
      <c r="D1397" s="37">
        <v>86.19</v>
      </c>
    </row>
    <row r="1398" spans="1:4" x14ac:dyDescent="0.25">
      <c r="A1398" s="34">
        <v>100207</v>
      </c>
      <c r="B1398" s="35" t="s">
        <v>1431</v>
      </c>
      <c r="C1398" s="36" t="s">
        <v>74</v>
      </c>
      <c r="D1398" s="37">
        <v>41.22</v>
      </c>
    </row>
    <row r="1399" spans="1:4" x14ac:dyDescent="0.25">
      <c r="A1399" s="34">
        <v>100050</v>
      </c>
      <c r="B1399" s="35" t="s">
        <v>1432</v>
      </c>
      <c r="C1399" s="36" t="s">
        <v>74</v>
      </c>
      <c r="D1399" s="37">
        <v>27.67</v>
      </c>
    </row>
    <row r="1400" spans="1:4" x14ac:dyDescent="0.25">
      <c r="A1400" s="34">
        <v>100208</v>
      </c>
      <c r="B1400" s="35" t="s">
        <v>1433</v>
      </c>
      <c r="C1400" s="36" t="s">
        <v>74</v>
      </c>
      <c r="D1400" s="37">
        <v>13.4</v>
      </c>
    </row>
    <row r="1401" spans="1:4" x14ac:dyDescent="0.25">
      <c r="A1401" s="34">
        <v>100159</v>
      </c>
      <c r="B1401" s="35" t="s">
        <v>1434</v>
      </c>
      <c r="C1401" s="36" t="s">
        <v>74</v>
      </c>
      <c r="D1401" s="37">
        <v>30.66</v>
      </c>
    </row>
    <row r="1402" spans="1:4" x14ac:dyDescent="0.25">
      <c r="A1402" s="26"/>
      <c r="B1402" s="27" t="s">
        <v>12</v>
      </c>
      <c r="C1402" s="28"/>
      <c r="D1402" s="29"/>
    </row>
    <row r="1403" spans="1:4" x14ac:dyDescent="0.25">
      <c r="A1403" s="26"/>
      <c r="B1403" s="27" t="s">
        <v>1435</v>
      </c>
      <c r="C1403" s="28"/>
      <c r="D1403" s="29"/>
    </row>
    <row r="1404" spans="1:4" x14ac:dyDescent="0.25">
      <c r="A1404" s="34">
        <v>90010</v>
      </c>
      <c r="B1404" s="35" t="s">
        <v>1436</v>
      </c>
      <c r="C1404" s="36" t="s">
        <v>53</v>
      </c>
      <c r="D1404" s="37">
        <v>235.04</v>
      </c>
    </row>
    <row r="1405" spans="1:4" x14ac:dyDescent="0.25">
      <c r="A1405" s="30">
        <v>90140</v>
      </c>
      <c r="B1405" s="31" t="s">
        <v>1437</v>
      </c>
      <c r="C1405" s="32" t="s">
        <v>53</v>
      </c>
      <c r="D1405" s="33">
        <v>170.04</v>
      </c>
    </row>
    <row r="1406" spans="1:4" x14ac:dyDescent="0.25">
      <c r="A1406" s="34">
        <v>90116</v>
      </c>
      <c r="B1406" s="35" t="s">
        <v>1438</v>
      </c>
      <c r="C1406" s="36" t="s">
        <v>53</v>
      </c>
      <c r="D1406" s="37">
        <v>173.5</v>
      </c>
    </row>
    <row r="1407" spans="1:4" x14ac:dyDescent="0.25">
      <c r="A1407" s="34">
        <v>90012</v>
      </c>
      <c r="B1407" s="35" t="s">
        <v>1439</v>
      </c>
      <c r="C1407" s="36" t="s">
        <v>53</v>
      </c>
      <c r="D1407" s="37">
        <v>104.33</v>
      </c>
    </row>
    <row r="1408" spans="1:4" ht="30" x14ac:dyDescent="0.25">
      <c r="A1408" s="34">
        <v>90142</v>
      </c>
      <c r="B1408" s="35" t="s">
        <v>1440</v>
      </c>
      <c r="C1408" s="36" t="s">
        <v>53</v>
      </c>
      <c r="D1408" s="37">
        <v>163.55000000000001</v>
      </c>
    </row>
    <row r="1409" spans="1:4" ht="30" x14ac:dyDescent="0.25">
      <c r="A1409" s="34">
        <v>90141</v>
      </c>
      <c r="B1409" s="35" t="s">
        <v>1441</v>
      </c>
      <c r="C1409" s="36" t="s">
        <v>53</v>
      </c>
      <c r="D1409" s="37">
        <v>104.33</v>
      </c>
    </row>
    <row r="1410" spans="1:4" ht="30" x14ac:dyDescent="0.25">
      <c r="A1410" s="34">
        <v>90013</v>
      </c>
      <c r="B1410" s="35" t="s">
        <v>1442</v>
      </c>
      <c r="C1410" s="36" t="s">
        <v>53</v>
      </c>
      <c r="D1410" s="37">
        <v>163.55000000000001</v>
      </c>
    </row>
    <row r="1411" spans="1:4" x14ac:dyDescent="0.25">
      <c r="A1411" s="34">
        <v>90011</v>
      </c>
      <c r="B1411" s="35" t="s">
        <v>1443</v>
      </c>
      <c r="C1411" s="36" t="s">
        <v>53</v>
      </c>
      <c r="D1411" s="37">
        <v>23.55</v>
      </c>
    </row>
    <row r="1412" spans="1:4" x14ac:dyDescent="0.25">
      <c r="A1412" s="34">
        <v>90001</v>
      </c>
      <c r="B1412" s="35" t="s">
        <v>1444</v>
      </c>
      <c r="C1412" s="36" t="s">
        <v>74</v>
      </c>
      <c r="D1412" s="37">
        <v>15.26</v>
      </c>
    </row>
    <row r="1413" spans="1:4" x14ac:dyDescent="0.25">
      <c r="A1413" s="34">
        <v>90143</v>
      </c>
      <c r="B1413" s="35" t="s">
        <v>1445</v>
      </c>
      <c r="C1413" s="36" t="s">
        <v>74</v>
      </c>
      <c r="D1413" s="37">
        <v>9.85</v>
      </c>
    </row>
    <row r="1414" spans="1:4" x14ac:dyDescent="0.25">
      <c r="A1414" s="34">
        <v>90002</v>
      </c>
      <c r="B1414" s="35" t="s">
        <v>1446</v>
      </c>
      <c r="C1414" s="36" t="s">
        <v>74</v>
      </c>
      <c r="D1414" s="37">
        <v>11.91</v>
      </c>
    </row>
    <row r="1415" spans="1:4" x14ac:dyDescent="0.25">
      <c r="A1415" s="30">
        <v>90144</v>
      </c>
      <c r="B1415" s="31" t="s">
        <v>1447</v>
      </c>
      <c r="C1415" s="32" t="s">
        <v>74</v>
      </c>
      <c r="D1415" s="33">
        <v>8.15</v>
      </c>
    </row>
    <row r="1416" spans="1:4" x14ac:dyDescent="0.25">
      <c r="A1416" s="34">
        <v>90145</v>
      </c>
      <c r="B1416" s="35" t="s">
        <v>1448</v>
      </c>
      <c r="C1416" s="36" t="s">
        <v>74</v>
      </c>
      <c r="D1416" s="37">
        <v>8.92</v>
      </c>
    </row>
    <row r="1417" spans="1:4" x14ac:dyDescent="0.25">
      <c r="A1417" s="34">
        <v>90146</v>
      </c>
      <c r="B1417" s="35" t="s">
        <v>1449</v>
      </c>
      <c r="C1417" s="36" t="s">
        <v>74</v>
      </c>
      <c r="D1417" s="37">
        <v>7.92</v>
      </c>
    </row>
    <row r="1418" spans="1:4" x14ac:dyDescent="0.25">
      <c r="A1418" s="26"/>
      <c r="B1418" s="27" t="s">
        <v>1450</v>
      </c>
      <c r="C1418" s="28"/>
      <c r="D1418" s="29"/>
    </row>
    <row r="1419" spans="1:4" x14ac:dyDescent="0.25">
      <c r="A1419" s="34">
        <v>90003</v>
      </c>
      <c r="B1419" s="35" t="s">
        <v>1451</v>
      </c>
      <c r="C1419" s="36" t="s">
        <v>50</v>
      </c>
      <c r="D1419" s="37">
        <v>29.59</v>
      </c>
    </row>
    <row r="1420" spans="1:4" x14ac:dyDescent="0.25">
      <c r="A1420" s="30">
        <v>90006</v>
      </c>
      <c r="B1420" s="31" t="s">
        <v>1452</v>
      </c>
      <c r="C1420" s="32" t="s">
        <v>50</v>
      </c>
      <c r="D1420" s="33">
        <v>29.89</v>
      </c>
    </row>
    <row r="1421" spans="1:4" x14ac:dyDescent="0.25">
      <c r="A1421" s="34">
        <v>90005</v>
      </c>
      <c r="B1421" s="35" t="s">
        <v>1453</v>
      </c>
      <c r="C1421" s="36" t="s">
        <v>50</v>
      </c>
      <c r="D1421" s="37">
        <v>38.340000000000003</v>
      </c>
    </row>
    <row r="1422" spans="1:4" x14ac:dyDescent="0.25">
      <c r="A1422" s="34">
        <v>90004</v>
      </c>
      <c r="B1422" s="35" t="s">
        <v>1454</v>
      </c>
      <c r="C1422" s="36" t="s">
        <v>50</v>
      </c>
      <c r="D1422" s="37">
        <v>29.59</v>
      </c>
    </row>
    <row r="1423" spans="1:4" x14ac:dyDescent="0.25">
      <c r="A1423" s="30">
        <v>90007</v>
      </c>
      <c r="B1423" s="31" t="s">
        <v>1455</v>
      </c>
      <c r="C1423" s="32" t="s">
        <v>50</v>
      </c>
      <c r="D1423" s="33">
        <v>60.89</v>
      </c>
    </row>
    <row r="1424" spans="1:4" x14ac:dyDescent="0.25">
      <c r="A1424" s="30">
        <v>90073</v>
      </c>
      <c r="B1424" s="31" t="s">
        <v>1456</v>
      </c>
      <c r="C1424" s="32" t="s">
        <v>50</v>
      </c>
      <c r="D1424" s="33">
        <v>22.15</v>
      </c>
    </row>
    <row r="1425" spans="1:4" x14ac:dyDescent="0.25">
      <c r="A1425" s="34">
        <v>90016</v>
      </c>
      <c r="B1425" s="35" t="s">
        <v>1457</v>
      </c>
      <c r="C1425" s="36" t="s">
        <v>50</v>
      </c>
      <c r="D1425" s="37">
        <v>46.61</v>
      </c>
    </row>
    <row r="1426" spans="1:4" x14ac:dyDescent="0.25">
      <c r="A1426" s="34">
        <v>90019</v>
      </c>
      <c r="B1426" s="35" t="s">
        <v>1458</v>
      </c>
      <c r="C1426" s="36" t="s">
        <v>50</v>
      </c>
      <c r="D1426" s="37">
        <v>11.76</v>
      </c>
    </row>
    <row r="1427" spans="1:4" x14ac:dyDescent="0.25">
      <c r="A1427" s="26"/>
      <c r="B1427" s="27" t="s">
        <v>1459</v>
      </c>
      <c r="C1427" s="28"/>
      <c r="D1427" s="29"/>
    </row>
    <row r="1428" spans="1:4" x14ac:dyDescent="0.25">
      <c r="A1428" s="30">
        <v>90099</v>
      </c>
      <c r="B1428" s="31" t="s">
        <v>1460</v>
      </c>
      <c r="C1428" s="32" t="s">
        <v>53</v>
      </c>
      <c r="D1428" s="33">
        <v>9.2200000000000006</v>
      </c>
    </row>
    <row r="1429" spans="1:4" x14ac:dyDescent="0.25">
      <c r="A1429" s="34">
        <v>90023</v>
      </c>
      <c r="B1429" s="35" t="s">
        <v>1461</v>
      </c>
      <c r="C1429" s="36" t="s">
        <v>53</v>
      </c>
      <c r="D1429" s="37">
        <v>8.59</v>
      </c>
    </row>
    <row r="1430" spans="1:4" x14ac:dyDescent="0.25">
      <c r="A1430" s="34">
        <v>90100</v>
      </c>
      <c r="B1430" s="35" t="s">
        <v>1462</v>
      </c>
      <c r="C1430" s="36" t="s">
        <v>53</v>
      </c>
      <c r="D1430" s="37">
        <v>11.66</v>
      </c>
    </row>
    <row r="1431" spans="1:4" x14ac:dyDescent="0.25">
      <c r="A1431" s="34">
        <v>90024</v>
      </c>
      <c r="B1431" s="35" t="s">
        <v>1463</v>
      </c>
      <c r="C1431" s="36" t="s">
        <v>53</v>
      </c>
      <c r="D1431" s="37">
        <v>11.66</v>
      </c>
    </row>
    <row r="1432" spans="1:4" x14ac:dyDescent="0.25">
      <c r="A1432" s="34">
        <v>90103</v>
      </c>
      <c r="B1432" s="35" t="s">
        <v>1464</v>
      </c>
      <c r="C1432" s="36" t="s">
        <v>53</v>
      </c>
      <c r="D1432" s="37">
        <v>65.94</v>
      </c>
    </row>
    <row r="1433" spans="1:4" x14ac:dyDescent="0.25">
      <c r="A1433" s="34">
        <v>90025</v>
      </c>
      <c r="B1433" s="35" t="s">
        <v>1465</v>
      </c>
      <c r="C1433" s="36" t="s">
        <v>53</v>
      </c>
      <c r="D1433" s="37">
        <v>40.380000000000003</v>
      </c>
    </row>
    <row r="1434" spans="1:4" x14ac:dyDescent="0.25">
      <c r="A1434" s="34">
        <v>90098</v>
      </c>
      <c r="B1434" s="35" t="s">
        <v>1466</v>
      </c>
      <c r="C1434" s="36" t="s">
        <v>53</v>
      </c>
      <c r="D1434" s="37">
        <v>21.08</v>
      </c>
    </row>
    <row r="1435" spans="1:4" x14ac:dyDescent="0.25">
      <c r="A1435" s="34">
        <v>90037</v>
      </c>
      <c r="B1435" s="35" t="s">
        <v>1467</v>
      </c>
      <c r="C1435" s="36" t="s">
        <v>53</v>
      </c>
      <c r="D1435" s="37">
        <v>10.47</v>
      </c>
    </row>
    <row r="1436" spans="1:4" x14ac:dyDescent="0.25">
      <c r="A1436" s="34">
        <v>90139</v>
      </c>
      <c r="B1436" s="35" t="s">
        <v>1468</v>
      </c>
      <c r="C1436" s="36" t="s">
        <v>53</v>
      </c>
      <c r="D1436" s="37">
        <v>19.93</v>
      </c>
    </row>
    <row r="1437" spans="1:4" x14ac:dyDescent="0.25">
      <c r="A1437" s="30">
        <v>90030</v>
      </c>
      <c r="B1437" s="31" t="s">
        <v>1469</v>
      </c>
      <c r="C1437" s="32" t="s">
        <v>53</v>
      </c>
      <c r="D1437" s="33">
        <v>106.8</v>
      </c>
    </row>
    <row r="1438" spans="1:4" x14ac:dyDescent="0.25">
      <c r="A1438" s="34">
        <v>90031</v>
      </c>
      <c r="B1438" s="35" t="s">
        <v>1470</v>
      </c>
      <c r="C1438" s="36" t="s">
        <v>53</v>
      </c>
      <c r="D1438" s="37">
        <v>130.21</v>
      </c>
    </row>
    <row r="1439" spans="1:4" x14ac:dyDescent="0.25">
      <c r="A1439" s="34">
        <v>90032</v>
      </c>
      <c r="B1439" s="35" t="s">
        <v>1471</v>
      </c>
      <c r="C1439" s="36" t="s">
        <v>53</v>
      </c>
      <c r="D1439" s="37">
        <v>49.33</v>
      </c>
    </row>
    <row r="1440" spans="1:4" x14ac:dyDescent="0.25">
      <c r="A1440" s="34">
        <v>90033</v>
      </c>
      <c r="B1440" s="35" t="s">
        <v>1472</v>
      </c>
      <c r="C1440" s="36" t="s">
        <v>53</v>
      </c>
      <c r="D1440" s="37">
        <v>76.260000000000005</v>
      </c>
    </row>
    <row r="1441" spans="1:4" x14ac:dyDescent="0.25">
      <c r="A1441" s="34">
        <v>90093</v>
      </c>
      <c r="B1441" s="35" t="s">
        <v>1473</v>
      </c>
      <c r="C1441" s="36" t="s">
        <v>53</v>
      </c>
      <c r="D1441" s="37">
        <v>84.76</v>
      </c>
    </row>
    <row r="1442" spans="1:4" x14ac:dyDescent="0.25">
      <c r="A1442" s="34">
        <v>90097</v>
      </c>
      <c r="B1442" s="35" t="s">
        <v>1474</v>
      </c>
      <c r="C1442" s="36" t="s">
        <v>53</v>
      </c>
      <c r="D1442" s="37">
        <v>129.43</v>
      </c>
    </row>
    <row r="1443" spans="1:4" x14ac:dyDescent="0.25">
      <c r="A1443" s="34">
        <v>90130</v>
      </c>
      <c r="B1443" s="35" t="s">
        <v>1475</v>
      </c>
      <c r="C1443" s="36" t="s">
        <v>53</v>
      </c>
      <c r="D1443" s="37">
        <v>86.6</v>
      </c>
    </row>
    <row r="1444" spans="1:4" x14ac:dyDescent="0.25">
      <c r="A1444" s="34">
        <v>90034</v>
      </c>
      <c r="B1444" s="35" t="s">
        <v>1476</v>
      </c>
      <c r="C1444" s="36" t="s">
        <v>53</v>
      </c>
      <c r="D1444" s="37">
        <v>40.97</v>
      </c>
    </row>
    <row r="1445" spans="1:4" x14ac:dyDescent="0.25">
      <c r="A1445" s="34">
        <v>90035</v>
      </c>
      <c r="B1445" s="35" t="s">
        <v>1477</v>
      </c>
      <c r="C1445" s="36" t="s">
        <v>53</v>
      </c>
      <c r="D1445" s="37">
        <v>38.1</v>
      </c>
    </row>
    <row r="1446" spans="1:4" x14ac:dyDescent="0.25">
      <c r="A1446" s="34">
        <v>90102</v>
      </c>
      <c r="B1446" s="35" t="s">
        <v>1478</v>
      </c>
      <c r="C1446" s="36" t="s">
        <v>53</v>
      </c>
      <c r="D1446" s="37">
        <v>39.94</v>
      </c>
    </row>
    <row r="1447" spans="1:4" x14ac:dyDescent="0.25">
      <c r="A1447" s="30">
        <v>90038</v>
      </c>
      <c r="B1447" s="31" t="s">
        <v>1479</v>
      </c>
      <c r="C1447" s="32" t="s">
        <v>811</v>
      </c>
      <c r="D1447" s="33">
        <v>21.46</v>
      </c>
    </row>
    <row r="1448" spans="1:4" x14ac:dyDescent="0.25">
      <c r="A1448" s="34">
        <v>90039</v>
      </c>
      <c r="B1448" s="35" t="s">
        <v>1480</v>
      </c>
      <c r="C1448" s="36" t="s">
        <v>811</v>
      </c>
      <c r="D1448" s="37">
        <v>27.56</v>
      </c>
    </row>
    <row r="1449" spans="1:4" x14ac:dyDescent="0.25">
      <c r="A1449" s="30">
        <v>90088</v>
      </c>
      <c r="B1449" s="31" t="s">
        <v>1481</v>
      </c>
      <c r="C1449" s="32" t="s">
        <v>53</v>
      </c>
      <c r="D1449" s="33">
        <v>6.37</v>
      </c>
    </row>
    <row r="1450" spans="1:4" x14ac:dyDescent="0.25">
      <c r="A1450" s="34">
        <v>90089</v>
      </c>
      <c r="B1450" s="35" t="s">
        <v>1482</v>
      </c>
      <c r="C1450" s="36" t="s">
        <v>53</v>
      </c>
      <c r="D1450" s="37">
        <v>7.52</v>
      </c>
    </row>
    <row r="1451" spans="1:4" x14ac:dyDescent="0.25">
      <c r="A1451" s="34">
        <v>90051</v>
      </c>
      <c r="B1451" s="35" t="s">
        <v>1483</v>
      </c>
      <c r="C1451" s="36" t="s">
        <v>53</v>
      </c>
      <c r="D1451" s="37">
        <v>108.69</v>
      </c>
    </row>
    <row r="1452" spans="1:4" x14ac:dyDescent="0.25">
      <c r="A1452" s="34">
        <v>90123</v>
      </c>
      <c r="B1452" s="35" t="s">
        <v>1484</v>
      </c>
      <c r="C1452" s="36" t="s">
        <v>53</v>
      </c>
      <c r="D1452" s="37">
        <v>596</v>
      </c>
    </row>
    <row r="1453" spans="1:4" x14ac:dyDescent="0.25">
      <c r="A1453" s="34">
        <v>90082</v>
      </c>
      <c r="B1453" s="35" t="s">
        <v>1485</v>
      </c>
      <c r="C1453" s="36" t="s">
        <v>53</v>
      </c>
      <c r="D1453" s="37">
        <v>16.11</v>
      </c>
    </row>
    <row r="1454" spans="1:4" x14ac:dyDescent="0.25">
      <c r="A1454" s="34">
        <v>90124</v>
      </c>
      <c r="B1454" s="35" t="s">
        <v>1486</v>
      </c>
      <c r="C1454" s="36" t="s">
        <v>53</v>
      </c>
      <c r="D1454" s="37">
        <v>15.7</v>
      </c>
    </row>
    <row r="1455" spans="1:4" x14ac:dyDescent="0.25">
      <c r="A1455" s="34">
        <v>90009</v>
      </c>
      <c r="B1455" s="35" t="s">
        <v>1487</v>
      </c>
      <c r="C1455" s="36" t="s">
        <v>53</v>
      </c>
      <c r="D1455" s="37">
        <v>11.19</v>
      </c>
    </row>
    <row r="1456" spans="1:4" x14ac:dyDescent="0.25">
      <c r="A1456" s="26"/>
      <c r="B1456" s="27" t="s">
        <v>1488</v>
      </c>
      <c r="C1456" s="28"/>
      <c r="D1456" s="29"/>
    </row>
    <row r="1457" spans="1:4" ht="30" x14ac:dyDescent="0.25">
      <c r="A1457" s="34">
        <v>90117</v>
      </c>
      <c r="B1457" s="35" t="s">
        <v>1489</v>
      </c>
      <c r="C1457" s="36" t="s">
        <v>74</v>
      </c>
      <c r="D1457" s="37">
        <v>189.42</v>
      </c>
    </row>
    <row r="1458" spans="1:4" ht="30" x14ac:dyDescent="0.25">
      <c r="A1458" s="34">
        <v>90118</v>
      </c>
      <c r="B1458" s="35" t="s">
        <v>1490</v>
      </c>
      <c r="C1458" s="36" t="s">
        <v>53</v>
      </c>
      <c r="D1458" s="37">
        <v>147.38</v>
      </c>
    </row>
    <row r="1459" spans="1:4" ht="30" x14ac:dyDescent="0.25">
      <c r="A1459" s="34">
        <v>90120</v>
      </c>
      <c r="B1459" s="35" t="s">
        <v>1491</v>
      </c>
      <c r="C1459" s="36" t="s">
        <v>53</v>
      </c>
      <c r="D1459" s="37">
        <v>469.42</v>
      </c>
    </row>
    <row r="1460" spans="1:4" ht="45" x14ac:dyDescent="0.25">
      <c r="A1460" s="34">
        <v>90147</v>
      </c>
      <c r="B1460" s="35" t="s">
        <v>1492</v>
      </c>
      <c r="C1460" s="36" t="s">
        <v>53</v>
      </c>
      <c r="D1460" s="37">
        <v>956.09</v>
      </c>
    </row>
    <row r="1461" spans="1:4" ht="45" x14ac:dyDescent="0.25">
      <c r="A1461" s="34">
        <v>90119</v>
      </c>
      <c r="B1461" s="35" t="s">
        <v>1493</v>
      </c>
      <c r="C1461" s="36" t="s">
        <v>53</v>
      </c>
      <c r="D1461" s="37">
        <v>1267.47</v>
      </c>
    </row>
    <row r="1462" spans="1:4" x14ac:dyDescent="0.25">
      <c r="A1462" s="34">
        <v>90148</v>
      </c>
      <c r="B1462" s="35" t="s">
        <v>1494</v>
      </c>
      <c r="C1462" s="36" t="s">
        <v>50</v>
      </c>
      <c r="D1462" s="37">
        <v>231.88</v>
      </c>
    </row>
    <row r="1463" spans="1:4" x14ac:dyDescent="0.25">
      <c r="A1463" s="34">
        <v>90149</v>
      </c>
      <c r="B1463" s="35" t="s">
        <v>1495</v>
      </c>
      <c r="C1463" s="36" t="s">
        <v>50</v>
      </c>
      <c r="D1463" s="37">
        <v>307.17</v>
      </c>
    </row>
    <row r="1464" spans="1:4" ht="30" x14ac:dyDescent="0.25">
      <c r="A1464" s="34">
        <v>90150</v>
      </c>
      <c r="B1464" s="35" t="s">
        <v>1496</v>
      </c>
      <c r="C1464" s="36" t="s">
        <v>50</v>
      </c>
      <c r="D1464" s="37">
        <v>335.77</v>
      </c>
    </row>
    <row r="1465" spans="1:4" ht="30" x14ac:dyDescent="0.25">
      <c r="A1465" s="34">
        <v>90151</v>
      </c>
      <c r="B1465" s="35" t="s">
        <v>1497</v>
      </c>
      <c r="C1465" s="36" t="s">
        <v>50</v>
      </c>
      <c r="D1465" s="37">
        <v>489.79</v>
      </c>
    </row>
    <row r="1466" spans="1:4" ht="30" x14ac:dyDescent="0.25">
      <c r="A1466" s="34">
        <v>90040</v>
      </c>
      <c r="B1466" s="35" t="s">
        <v>1498</v>
      </c>
      <c r="C1466" s="36" t="s">
        <v>50</v>
      </c>
      <c r="D1466" s="37">
        <v>166.58</v>
      </c>
    </row>
    <row r="1467" spans="1:4" ht="30" x14ac:dyDescent="0.25">
      <c r="A1467" s="34">
        <v>90152</v>
      </c>
      <c r="B1467" s="35" t="s">
        <v>1499</v>
      </c>
      <c r="C1467" s="36" t="s">
        <v>50</v>
      </c>
      <c r="D1467" s="37">
        <v>142.77000000000001</v>
      </c>
    </row>
    <row r="1468" spans="1:4" x14ac:dyDescent="0.25">
      <c r="A1468" s="34">
        <v>90076</v>
      </c>
      <c r="B1468" s="35" t="s">
        <v>1500</v>
      </c>
      <c r="C1468" s="36" t="s">
        <v>50</v>
      </c>
      <c r="D1468" s="37">
        <v>359.74</v>
      </c>
    </row>
    <row r="1469" spans="1:4" x14ac:dyDescent="0.25">
      <c r="A1469" s="34">
        <v>90075</v>
      </c>
      <c r="B1469" s="35" t="s">
        <v>1501</v>
      </c>
      <c r="C1469" s="36" t="s">
        <v>50</v>
      </c>
      <c r="D1469" s="37">
        <v>465.58</v>
      </c>
    </row>
    <row r="1470" spans="1:4" x14ac:dyDescent="0.25">
      <c r="A1470" s="34">
        <v>90078</v>
      </c>
      <c r="B1470" s="35" t="s">
        <v>1502</v>
      </c>
      <c r="C1470" s="36" t="s">
        <v>50</v>
      </c>
      <c r="D1470" s="37">
        <v>407.24</v>
      </c>
    </row>
    <row r="1471" spans="1:4" x14ac:dyDescent="0.25">
      <c r="A1471" s="34">
        <v>90135</v>
      </c>
      <c r="B1471" s="35" t="s">
        <v>1503</v>
      </c>
      <c r="C1471" s="36" t="s">
        <v>50</v>
      </c>
      <c r="D1471" s="37">
        <v>479.98</v>
      </c>
    </row>
    <row r="1472" spans="1:4" x14ac:dyDescent="0.25">
      <c r="A1472" s="34">
        <v>90136</v>
      </c>
      <c r="B1472" s="35" t="s">
        <v>1504</v>
      </c>
      <c r="C1472" s="36" t="s">
        <v>50</v>
      </c>
      <c r="D1472" s="37">
        <v>374.14</v>
      </c>
    </row>
    <row r="1473" spans="1:4" x14ac:dyDescent="0.25">
      <c r="A1473" s="34">
        <v>90138</v>
      </c>
      <c r="B1473" s="35" t="s">
        <v>1505</v>
      </c>
      <c r="C1473" s="36" t="s">
        <v>50</v>
      </c>
      <c r="D1473" s="37">
        <v>421.64</v>
      </c>
    </row>
    <row r="1474" spans="1:4" ht="30" x14ac:dyDescent="0.25">
      <c r="A1474" s="34">
        <v>90153</v>
      </c>
      <c r="B1474" s="35" t="s">
        <v>1506</v>
      </c>
      <c r="C1474" s="36" t="s">
        <v>50</v>
      </c>
      <c r="D1474" s="37">
        <v>255.23</v>
      </c>
    </row>
    <row r="1475" spans="1:4" x14ac:dyDescent="0.25">
      <c r="A1475" s="34">
        <v>90041</v>
      </c>
      <c r="B1475" s="35" t="s">
        <v>1507</v>
      </c>
      <c r="C1475" s="36" t="s">
        <v>50</v>
      </c>
      <c r="D1475" s="37">
        <v>157.52000000000001</v>
      </c>
    </row>
    <row r="1476" spans="1:4" x14ac:dyDescent="0.25">
      <c r="A1476" s="26"/>
      <c r="B1476" s="27" t="s">
        <v>1508</v>
      </c>
      <c r="C1476" s="28"/>
      <c r="D1476" s="29"/>
    </row>
    <row r="1477" spans="1:4" ht="30" x14ac:dyDescent="0.25">
      <c r="A1477" s="34">
        <v>90052</v>
      </c>
      <c r="B1477" s="35" t="s">
        <v>1509</v>
      </c>
      <c r="C1477" s="36" t="s">
        <v>50</v>
      </c>
      <c r="D1477" s="37">
        <v>301.54000000000002</v>
      </c>
    </row>
    <row r="1478" spans="1:4" ht="30" x14ac:dyDescent="0.25">
      <c r="A1478" s="34">
        <v>90054</v>
      </c>
      <c r="B1478" s="35" t="s">
        <v>1510</v>
      </c>
      <c r="C1478" s="36" t="s">
        <v>50</v>
      </c>
      <c r="D1478" s="37">
        <v>290.02</v>
      </c>
    </row>
    <row r="1479" spans="1:4" ht="30" x14ac:dyDescent="0.25">
      <c r="A1479" s="34">
        <v>90050</v>
      </c>
      <c r="B1479" s="35" t="s">
        <v>1511</v>
      </c>
      <c r="C1479" s="36" t="s">
        <v>50</v>
      </c>
      <c r="D1479" s="37">
        <v>280.25</v>
      </c>
    </row>
    <row r="1480" spans="1:4" ht="30" x14ac:dyDescent="0.25">
      <c r="A1480" s="34">
        <v>90047</v>
      </c>
      <c r="B1480" s="35" t="s">
        <v>1512</v>
      </c>
      <c r="C1480" s="36" t="s">
        <v>50</v>
      </c>
      <c r="D1480" s="37">
        <v>250.25</v>
      </c>
    </row>
    <row r="1481" spans="1:4" ht="30" x14ac:dyDescent="0.25">
      <c r="A1481" s="34">
        <v>90056</v>
      </c>
      <c r="B1481" s="35" t="s">
        <v>1513</v>
      </c>
      <c r="C1481" s="36" t="s">
        <v>50</v>
      </c>
      <c r="D1481" s="37">
        <v>346.38</v>
      </c>
    </row>
    <row r="1482" spans="1:4" ht="30" x14ac:dyDescent="0.25">
      <c r="A1482" s="34">
        <v>90058</v>
      </c>
      <c r="B1482" s="35" t="s">
        <v>1514</v>
      </c>
      <c r="C1482" s="36" t="s">
        <v>50</v>
      </c>
      <c r="D1482" s="37">
        <v>279.75</v>
      </c>
    </row>
    <row r="1483" spans="1:4" ht="30" x14ac:dyDescent="0.25">
      <c r="A1483" s="34">
        <v>90057</v>
      </c>
      <c r="B1483" s="35" t="s">
        <v>1515</v>
      </c>
      <c r="C1483" s="36" t="s">
        <v>50</v>
      </c>
      <c r="D1483" s="37">
        <v>370.97</v>
      </c>
    </row>
    <row r="1484" spans="1:4" ht="30" x14ac:dyDescent="0.25">
      <c r="A1484" s="34">
        <v>90059</v>
      </c>
      <c r="B1484" s="35" t="s">
        <v>1516</v>
      </c>
      <c r="C1484" s="36" t="s">
        <v>50</v>
      </c>
      <c r="D1484" s="37">
        <v>304.33999999999997</v>
      </c>
    </row>
    <row r="1485" spans="1:4" ht="30" x14ac:dyDescent="0.25">
      <c r="A1485" s="34">
        <v>90060</v>
      </c>
      <c r="B1485" s="35" t="s">
        <v>1517</v>
      </c>
      <c r="C1485" s="36" t="s">
        <v>50</v>
      </c>
      <c r="D1485" s="37">
        <v>161.5</v>
      </c>
    </row>
    <row r="1486" spans="1:4" ht="30" x14ac:dyDescent="0.25">
      <c r="A1486" s="34">
        <v>90061</v>
      </c>
      <c r="B1486" s="35" t="s">
        <v>1518</v>
      </c>
      <c r="C1486" s="36" t="s">
        <v>50</v>
      </c>
      <c r="D1486" s="37">
        <v>232.07</v>
      </c>
    </row>
    <row r="1487" spans="1:4" ht="30" x14ac:dyDescent="0.25">
      <c r="A1487" s="34">
        <v>90106</v>
      </c>
      <c r="B1487" s="35" t="s">
        <v>1519</v>
      </c>
      <c r="C1487" s="36" t="s">
        <v>50</v>
      </c>
      <c r="D1487" s="37">
        <v>419.79</v>
      </c>
    </row>
    <row r="1488" spans="1:4" x14ac:dyDescent="0.25">
      <c r="A1488" s="34">
        <v>90055</v>
      </c>
      <c r="B1488" s="35" t="s">
        <v>1520</v>
      </c>
      <c r="C1488" s="36" t="s">
        <v>50</v>
      </c>
      <c r="D1488" s="37">
        <v>170.09</v>
      </c>
    </row>
    <row r="1489" spans="1:4" ht="30" x14ac:dyDescent="0.25">
      <c r="A1489" s="34">
        <v>90128</v>
      </c>
      <c r="B1489" s="35" t="s">
        <v>1521</v>
      </c>
      <c r="C1489" s="36" t="s">
        <v>50</v>
      </c>
      <c r="D1489" s="37">
        <v>359.88</v>
      </c>
    </row>
    <row r="1490" spans="1:4" ht="30" x14ac:dyDescent="0.25">
      <c r="A1490" s="34">
        <v>90062</v>
      </c>
      <c r="B1490" s="35" t="s">
        <v>1522</v>
      </c>
      <c r="C1490" s="36" t="s">
        <v>50</v>
      </c>
      <c r="D1490" s="37">
        <v>671.11</v>
      </c>
    </row>
    <row r="1491" spans="1:4" ht="30" x14ac:dyDescent="0.25">
      <c r="A1491" s="34">
        <v>90063</v>
      </c>
      <c r="B1491" s="35" t="s">
        <v>1523</v>
      </c>
      <c r="C1491" s="36" t="s">
        <v>50</v>
      </c>
      <c r="D1491" s="37">
        <v>692.02</v>
      </c>
    </row>
    <row r="1492" spans="1:4" ht="30" x14ac:dyDescent="0.25">
      <c r="A1492" s="34">
        <v>90064</v>
      </c>
      <c r="B1492" s="35" t="s">
        <v>1524</v>
      </c>
      <c r="C1492" s="36" t="s">
        <v>50</v>
      </c>
      <c r="D1492" s="37">
        <v>498.64</v>
      </c>
    </row>
    <row r="1493" spans="1:4" ht="30" x14ac:dyDescent="0.25">
      <c r="A1493" s="34">
        <v>90065</v>
      </c>
      <c r="B1493" s="35" t="s">
        <v>1525</v>
      </c>
      <c r="C1493" s="36" t="s">
        <v>50</v>
      </c>
      <c r="D1493" s="37">
        <v>519.54999999999995</v>
      </c>
    </row>
    <row r="1494" spans="1:4" ht="30" x14ac:dyDescent="0.25">
      <c r="A1494" s="34">
        <v>90067</v>
      </c>
      <c r="B1494" s="35" t="s">
        <v>1526</v>
      </c>
      <c r="C1494" s="36" t="s">
        <v>50</v>
      </c>
      <c r="D1494" s="37">
        <v>566.4</v>
      </c>
    </row>
    <row r="1495" spans="1:4" ht="30" x14ac:dyDescent="0.25">
      <c r="A1495" s="34">
        <v>90068</v>
      </c>
      <c r="B1495" s="35" t="s">
        <v>1527</v>
      </c>
      <c r="C1495" s="36" t="s">
        <v>50</v>
      </c>
      <c r="D1495" s="37">
        <v>587.30999999999995</v>
      </c>
    </row>
    <row r="1496" spans="1:4" x14ac:dyDescent="0.25">
      <c r="A1496" s="34">
        <v>90069</v>
      </c>
      <c r="B1496" s="35" t="s">
        <v>1528</v>
      </c>
      <c r="C1496" s="36" t="s">
        <v>50</v>
      </c>
      <c r="D1496" s="37">
        <v>491.14</v>
      </c>
    </row>
    <row r="1497" spans="1:4" x14ac:dyDescent="0.25">
      <c r="A1497" s="30">
        <v>90070</v>
      </c>
      <c r="B1497" s="31" t="s">
        <v>1529</v>
      </c>
      <c r="C1497" s="32" t="s">
        <v>50</v>
      </c>
      <c r="D1497" s="33">
        <v>385.3</v>
      </c>
    </row>
    <row r="1498" spans="1:4" ht="30" x14ac:dyDescent="0.25">
      <c r="A1498" s="34">
        <v>90072</v>
      </c>
      <c r="B1498" s="35" t="s">
        <v>1530</v>
      </c>
      <c r="C1498" s="36" t="s">
        <v>50</v>
      </c>
      <c r="D1498" s="37">
        <v>432.8</v>
      </c>
    </row>
    <row r="1499" spans="1:4" x14ac:dyDescent="0.25">
      <c r="A1499" s="34">
        <v>90113</v>
      </c>
      <c r="B1499" s="35" t="s">
        <v>1531</v>
      </c>
      <c r="C1499" s="36" t="s">
        <v>53</v>
      </c>
      <c r="D1499" s="37">
        <v>350.24</v>
      </c>
    </row>
    <row r="1500" spans="1:4" ht="30" x14ac:dyDescent="0.25">
      <c r="A1500" s="34">
        <v>90127</v>
      </c>
      <c r="B1500" s="35" t="s">
        <v>1532</v>
      </c>
      <c r="C1500" s="36" t="s">
        <v>50</v>
      </c>
      <c r="D1500" s="37">
        <v>129.29</v>
      </c>
    </row>
    <row r="1501" spans="1:4" x14ac:dyDescent="0.25">
      <c r="A1501" s="34">
        <v>90095</v>
      </c>
      <c r="B1501" s="35" t="s">
        <v>1533</v>
      </c>
      <c r="C1501" s="36" t="s">
        <v>53</v>
      </c>
      <c r="D1501" s="37">
        <v>91.12</v>
      </c>
    </row>
    <row r="1502" spans="1:4" ht="45" x14ac:dyDescent="0.25">
      <c r="A1502" s="34">
        <v>90108</v>
      </c>
      <c r="B1502" s="35" t="s">
        <v>1534</v>
      </c>
      <c r="C1502" s="36" t="s">
        <v>50</v>
      </c>
      <c r="D1502" s="37">
        <v>866.87</v>
      </c>
    </row>
    <row r="1503" spans="1:4" x14ac:dyDescent="0.25">
      <c r="A1503" s="34">
        <v>90105</v>
      </c>
      <c r="B1503" s="35" t="s">
        <v>1535</v>
      </c>
      <c r="C1503" s="36" t="s">
        <v>50</v>
      </c>
      <c r="D1503" s="37">
        <v>499.36</v>
      </c>
    </row>
    <row r="1504" spans="1:4" x14ac:dyDescent="0.25">
      <c r="A1504" s="34">
        <v>90112</v>
      </c>
      <c r="B1504" s="35" t="s">
        <v>1536</v>
      </c>
      <c r="C1504" s="36" t="s">
        <v>50</v>
      </c>
      <c r="D1504" s="37">
        <v>252.38</v>
      </c>
    </row>
    <row r="1505" spans="1:4" x14ac:dyDescent="0.25">
      <c r="A1505" s="34">
        <v>90053</v>
      </c>
      <c r="B1505" s="35" t="s">
        <v>1537</v>
      </c>
      <c r="C1505" s="36" t="s">
        <v>50</v>
      </c>
      <c r="D1505" s="37">
        <v>258.42</v>
      </c>
    </row>
    <row r="1506" spans="1:4" ht="45" x14ac:dyDescent="0.25">
      <c r="A1506" s="34">
        <v>140007</v>
      </c>
      <c r="B1506" s="35" t="s">
        <v>1538</v>
      </c>
      <c r="C1506" s="36" t="s">
        <v>53</v>
      </c>
      <c r="D1506" s="37">
        <v>740.78</v>
      </c>
    </row>
    <row r="1507" spans="1:4" ht="30" x14ac:dyDescent="0.25">
      <c r="A1507" s="34">
        <v>90048</v>
      </c>
      <c r="B1507" s="35" t="s">
        <v>1539</v>
      </c>
      <c r="C1507" s="36" t="s">
        <v>50</v>
      </c>
      <c r="D1507" s="37">
        <v>563.71</v>
      </c>
    </row>
    <row r="1508" spans="1:4" ht="30" x14ac:dyDescent="0.25">
      <c r="A1508" s="30">
        <v>90049</v>
      </c>
      <c r="B1508" s="31" t="s">
        <v>1540</v>
      </c>
      <c r="C1508" s="32" t="s">
        <v>50</v>
      </c>
      <c r="D1508" s="33">
        <v>445.1</v>
      </c>
    </row>
    <row r="1509" spans="1:4" x14ac:dyDescent="0.25">
      <c r="A1509" s="34">
        <v>90027</v>
      </c>
      <c r="B1509" s="35" t="s">
        <v>1541</v>
      </c>
      <c r="C1509" s="36" t="s">
        <v>50</v>
      </c>
      <c r="D1509" s="37">
        <v>476.52</v>
      </c>
    </row>
    <row r="1510" spans="1:4" x14ac:dyDescent="0.25">
      <c r="A1510" s="34">
        <v>90028</v>
      </c>
      <c r="B1510" s="35" t="s">
        <v>1542</v>
      </c>
      <c r="C1510" s="36" t="s">
        <v>50</v>
      </c>
      <c r="D1510" s="37">
        <v>359.01</v>
      </c>
    </row>
    <row r="1511" spans="1:4" x14ac:dyDescent="0.25">
      <c r="A1511" s="30">
        <v>90114</v>
      </c>
      <c r="B1511" s="31" t="s">
        <v>1543</v>
      </c>
      <c r="C1511" s="32" t="s">
        <v>50</v>
      </c>
      <c r="D1511" s="33">
        <v>115.88</v>
      </c>
    </row>
    <row r="1512" spans="1:4" x14ac:dyDescent="0.25">
      <c r="A1512" s="34">
        <v>90084</v>
      </c>
      <c r="B1512" s="35" t="s">
        <v>1544</v>
      </c>
      <c r="C1512" s="36" t="s">
        <v>53</v>
      </c>
      <c r="D1512" s="37">
        <v>38</v>
      </c>
    </row>
    <row r="1513" spans="1:4" x14ac:dyDescent="0.25">
      <c r="A1513" s="34">
        <v>90091</v>
      </c>
      <c r="B1513" s="35" t="s">
        <v>1545</v>
      </c>
      <c r="C1513" s="36" t="s">
        <v>53</v>
      </c>
      <c r="D1513" s="37">
        <v>274.88</v>
      </c>
    </row>
    <row r="1514" spans="1:4" x14ac:dyDescent="0.25">
      <c r="A1514" s="34">
        <v>100126</v>
      </c>
      <c r="B1514" s="35" t="s">
        <v>1546</v>
      </c>
      <c r="C1514" s="36" t="s">
        <v>74</v>
      </c>
      <c r="D1514" s="37">
        <v>15.87</v>
      </c>
    </row>
    <row r="1515" spans="1:4" ht="30" x14ac:dyDescent="0.25">
      <c r="A1515" s="34">
        <v>100150</v>
      </c>
      <c r="B1515" s="35" t="s">
        <v>1547</v>
      </c>
      <c r="C1515" s="36" t="s">
        <v>74</v>
      </c>
      <c r="D1515" s="37">
        <v>200.48</v>
      </c>
    </row>
    <row r="1516" spans="1:4" ht="30" x14ac:dyDescent="0.25">
      <c r="A1516" s="34">
        <v>100149</v>
      </c>
      <c r="B1516" s="35" t="s">
        <v>1548</v>
      </c>
      <c r="C1516" s="36" t="s">
        <v>74</v>
      </c>
      <c r="D1516" s="37">
        <v>165.23</v>
      </c>
    </row>
    <row r="1517" spans="1:4" x14ac:dyDescent="0.25">
      <c r="A1517" s="26"/>
      <c r="B1517" s="27" t="s">
        <v>1549</v>
      </c>
      <c r="C1517" s="28"/>
      <c r="D1517" s="29"/>
    </row>
    <row r="1518" spans="1:4" x14ac:dyDescent="0.25">
      <c r="A1518" s="34">
        <v>90043</v>
      </c>
      <c r="B1518" s="35" t="s">
        <v>1550</v>
      </c>
      <c r="C1518" s="36" t="s">
        <v>74</v>
      </c>
      <c r="D1518" s="37">
        <v>129.84</v>
      </c>
    </row>
    <row r="1519" spans="1:4" x14ac:dyDescent="0.25">
      <c r="A1519" s="34">
        <v>90042</v>
      </c>
      <c r="B1519" s="35" t="s">
        <v>1551</v>
      </c>
      <c r="C1519" s="36" t="s">
        <v>74</v>
      </c>
      <c r="D1519" s="37">
        <v>146.77000000000001</v>
      </c>
    </row>
    <row r="1520" spans="1:4" ht="30" x14ac:dyDescent="0.25">
      <c r="A1520" s="34">
        <v>90044</v>
      </c>
      <c r="B1520" s="35" t="s">
        <v>1552</v>
      </c>
      <c r="C1520" s="36" t="s">
        <v>74</v>
      </c>
      <c r="D1520" s="37">
        <v>165.96</v>
      </c>
    </row>
    <row r="1521" spans="1:4" x14ac:dyDescent="0.25">
      <c r="A1521" s="34">
        <v>90134</v>
      </c>
      <c r="B1521" s="35" t="s">
        <v>1553</v>
      </c>
      <c r="C1521" s="36" t="s">
        <v>74</v>
      </c>
      <c r="D1521" s="37">
        <v>148.99</v>
      </c>
    </row>
    <row r="1522" spans="1:4" x14ac:dyDescent="0.25">
      <c r="A1522" s="34">
        <v>90045</v>
      </c>
      <c r="B1522" s="35" t="s">
        <v>1554</v>
      </c>
      <c r="C1522" s="36" t="s">
        <v>50</v>
      </c>
      <c r="D1522" s="37">
        <v>415.55</v>
      </c>
    </row>
    <row r="1523" spans="1:4" x14ac:dyDescent="0.25">
      <c r="A1523" s="34">
        <v>90046</v>
      </c>
      <c r="B1523" s="35" t="s">
        <v>1555</v>
      </c>
      <c r="C1523" s="36" t="s">
        <v>50</v>
      </c>
      <c r="D1523" s="37">
        <v>302.64999999999998</v>
      </c>
    </row>
    <row r="1524" spans="1:4" x14ac:dyDescent="0.25">
      <c r="A1524" s="26"/>
      <c r="B1524" s="27" t="s">
        <v>1556</v>
      </c>
      <c r="C1524" s="28"/>
      <c r="D1524" s="29"/>
    </row>
    <row r="1525" spans="1:4" x14ac:dyDescent="0.25">
      <c r="A1525" s="34">
        <v>90079</v>
      </c>
      <c r="B1525" s="35" t="s">
        <v>1557</v>
      </c>
      <c r="C1525" s="36" t="s">
        <v>74</v>
      </c>
      <c r="D1525" s="37">
        <v>133.31</v>
      </c>
    </row>
    <row r="1526" spans="1:4" x14ac:dyDescent="0.25">
      <c r="A1526" s="34">
        <v>90080</v>
      </c>
      <c r="B1526" s="35" t="s">
        <v>1558</v>
      </c>
      <c r="C1526" s="36" t="s">
        <v>74</v>
      </c>
      <c r="D1526" s="37">
        <v>116.37</v>
      </c>
    </row>
    <row r="1527" spans="1:4" x14ac:dyDescent="0.25">
      <c r="A1527" s="34">
        <v>90081</v>
      </c>
      <c r="B1527" s="35" t="s">
        <v>1559</v>
      </c>
      <c r="C1527" s="36" t="s">
        <v>74</v>
      </c>
      <c r="D1527" s="37">
        <v>102.55</v>
      </c>
    </row>
    <row r="1528" spans="1:4" ht="30" x14ac:dyDescent="0.25">
      <c r="A1528" s="34">
        <v>90110</v>
      </c>
      <c r="B1528" s="35" t="s">
        <v>1560</v>
      </c>
      <c r="C1528" s="36" t="s">
        <v>50</v>
      </c>
      <c r="D1528" s="37">
        <v>590.70000000000005</v>
      </c>
    </row>
    <row r="1529" spans="1:4" ht="30" x14ac:dyDescent="0.25">
      <c r="A1529" s="34">
        <v>90126</v>
      </c>
      <c r="B1529" s="35" t="s">
        <v>1561</v>
      </c>
      <c r="C1529" s="36" t="s">
        <v>50</v>
      </c>
      <c r="D1529" s="37">
        <v>423.19</v>
      </c>
    </row>
    <row r="1530" spans="1:4" ht="30" x14ac:dyDescent="0.25">
      <c r="A1530" s="34">
        <v>90083</v>
      </c>
      <c r="B1530" s="35" t="s">
        <v>1562</v>
      </c>
      <c r="C1530" s="36" t="s">
        <v>50</v>
      </c>
      <c r="D1530" s="37">
        <v>63.03</v>
      </c>
    </row>
    <row r="1531" spans="1:4" x14ac:dyDescent="0.25">
      <c r="A1531" s="26"/>
      <c r="B1531" s="27" t="s">
        <v>1563</v>
      </c>
      <c r="C1531" s="28"/>
      <c r="D1531" s="29"/>
    </row>
    <row r="1532" spans="1:4" x14ac:dyDescent="0.25">
      <c r="A1532" s="30">
        <v>90107</v>
      </c>
      <c r="B1532" s="31" t="s">
        <v>1564</v>
      </c>
      <c r="C1532" s="32" t="s">
        <v>50</v>
      </c>
      <c r="D1532" s="33">
        <v>58.92</v>
      </c>
    </row>
    <row r="1533" spans="1:4" x14ac:dyDescent="0.25">
      <c r="A1533" s="34">
        <v>90125</v>
      </c>
      <c r="B1533" s="35" t="s">
        <v>1565</v>
      </c>
      <c r="C1533" s="36" t="s">
        <v>50</v>
      </c>
      <c r="D1533" s="37">
        <v>39.25</v>
      </c>
    </row>
    <row r="1534" spans="1:4" x14ac:dyDescent="0.25">
      <c r="A1534" s="34">
        <v>90122</v>
      </c>
      <c r="B1534" s="35" t="s">
        <v>1566</v>
      </c>
      <c r="C1534" s="36" t="s">
        <v>74</v>
      </c>
      <c r="D1534" s="37">
        <v>101.78</v>
      </c>
    </row>
    <row r="1535" spans="1:4" ht="30" x14ac:dyDescent="0.25">
      <c r="A1535" s="34">
        <v>90090</v>
      </c>
      <c r="B1535" s="35" t="s">
        <v>1567</v>
      </c>
      <c r="C1535" s="36" t="s">
        <v>50</v>
      </c>
      <c r="D1535" s="37">
        <v>112.53</v>
      </c>
    </row>
    <row r="1536" spans="1:4" x14ac:dyDescent="0.25">
      <c r="A1536" s="26"/>
      <c r="B1536" s="27" t="s">
        <v>15</v>
      </c>
      <c r="C1536" s="28"/>
      <c r="D1536" s="29"/>
    </row>
    <row r="1537" spans="1:4" x14ac:dyDescent="0.25">
      <c r="A1537" s="26"/>
      <c r="B1537" s="27" t="s">
        <v>1568</v>
      </c>
      <c r="C1537" s="28"/>
      <c r="D1537" s="29"/>
    </row>
    <row r="1538" spans="1:4" x14ac:dyDescent="0.25">
      <c r="A1538" s="34">
        <v>120004</v>
      </c>
      <c r="B1538" s="35" t="s">
        <v>1569</v>
      </c>
      <c r="C1538" s="36" t="s">
        <v>50</v>
      </c>
      <c r="D1538" s="37">
        <v>3.02</v>
      </c>
    </row>
    <row r="1539" spans="1:4" x14ac:dyDescent="0.25">
      <c r="A1539" s="34">
        <v>120003</v>
      </c>
      <c r="B1539" s="35" t="s">
        <v>1570</v>
      </c>
      <c r="C1539" s="36" t="s">
        <v>50</v>
      </c>
      <c r="D1539" s="37">
        <v>3.85</v>
      </c>
    </row>
    <row r="1540" spans="1:4" x14ac:dyDescent="0.25">
      <c r="A1540" s="34">
        <v>120001</v>
      </c>
      <c r="B1540" s="35" t="s">
        <v>1571</v>
      </c>
      <c r="C1540" s="36" t="s">
        <v>50</v>
      </c>
      <c r="D1540" s="37">
        <v>7.38</v>
      </c>
    </row>
    <row r="1541" spans="1:4" x14ac:dyDescent="0.25">
      <c r="A1541" s="34">
        <v>120002</v>
      </c>
      <c r="B1541" s="35" t="s">
        <v>1572</v>
      </c>
      <c r="C1541" s="36" t="s">
        <v>74</v>
      </c>
      <c r="D1541" s="37">
        <v>1.73</v>
      </c>
    </row>
    <row r="1542" spans="1:4" x14ac:dyDescent="0.25">
      <c r="A1542" s="26"/>
      <c r="B1542" s="27" t="s">
        <v>1573</v>
      </c>
      <c r="C1542" s="28"/>
      <c r="D1542" s="29"/>
    </row>
    <row r="1543" spans="1:4" x14ac:dyDescent="0.25">
      <c r="A1543" s="34">
        <v>120016</v>
      </c>
      <c r="B1543" s="35" t="s">
        <v>1574</v>
      </c>
      <c r="C1543" s="36" t="s">
        <v>50</v>
      </c>
      <c r="D1543" s="37">
        <v>3.11</v>
      </c>
    </row>
    <row r="1544" spans="1:4" x14ac:dyDescent="0.25">
      <c r="A1544" s="34">
        <v>120015</v>
      </c>
      <c r="B1544" s="35" t="s">
        <v>1575</v>
      </c>
      <c r="C1544" s="36" t="s">
        <v>50</v>
      </c>
      <c r="D1544" s="37">
        <v>3.94</v>
      </c>
    </row>
    <row r="1545" spans="1:4" x14ac:dyDescent="0.25">
      <c r="A1545" s="34">
        <v>120014</v>
      </c>
      <c r="B1545" s="35" t="s">
        <v>1576</v>
      </c>
      <c r="C1545" s="36" t="s">
        <v>50</v>
      </c>
      <c r="D1545" s="37">
        <v>7.56</v>
      </c>
    </row>
    <row r="1546" spans="1:4" x14ac:dyDescent="0.25">
      <c r="A1546" s="26"/>
      <c r="B1546" s="27" t="s">
        <v>1577</v>
      </c>
      <c r="C1546" s="28"/>
      <c r="D1546" s="29"/>
    </row>
    <row r="1547" spans="1:4" ht="30" x14ac:dyDescent="0.25">
      <c r="A1547" s="34">
        <v>120005</v>
      </c>
      <c r="B1547" s="35" t="s">
        <v>1578</v>
      </c>
      <c r="C1547" s="36" t="s">
        <v>50</v>
      </c>
      <c r="D1547" s="37">
        <v>5.62</v>
      </c>
    </row>
    <row r="1548" spans="1:4" ht="30" x14ac:dyDescent="0.25">
      <c r="A1548" s="34">
        <v>120050</v>
      </c>
      <c r="B1548" s="35" t="s">
        <v>1579</v>
      </c>
      <c r="C1548" s="36" t="s">
        <v>50</v>
      </c>
      <c r="D1548" s="37">
        <v>8.5</v>
      </c>
    </row>
    <row r="1549" spans="1:4" x14ac:dyDescent="0.25">
      <c r="A1549" s="34">
        <v>120007</v>
      </c>
      <c r="B1549" s="35" t="s">
        <v>1580</v>
      </c>
      <c r="C1549" s="36" t="s">
        <v>50</v>
      </c>
      <c r="D1549" s="37">
        <v>9.0399999999999991</v>
      </c>
    </row>
    <row r="1550" spans="1:4" x14ac:dyDescent="0.25">
      <c r="A1550" s="34">
        <v>120058</v>
      </c>
      <c r="B1550" s="35" t="s">
        <v>1581</v>
      </c>
      <c r="C1550" s="36" t="s">
        <v>50</v>
      </c>
      <c r="D1550" s="37">
        <v>22.38</v>
      </c>
    </row>
    <row r="1551" spans="1:4" ht="30" x14ac:dyDescent="0.25">
      <c r="A1551" s="34">
        <v>120017</v>
      </c>
      <c r="B1551" s="35" t="s">
        <v>1582</v>
      </c>
      <c r="C1551" s="36" t="s">
        <v>50</v>
      </c>
      <c r="D1551" s="37">
        <v>10.1</v>
      </c>
    </row>
    <row r="1552" spans="1:4" x14ac:dyDescent="0.25">
      <c r="A1552" s="26"/>
      <c r="B1552" s="27" t="s">
        <v>1583</v>
      </c>
      <c r="C1552" s="28"/>
      <c r="D1552" s="29"/>
    </row>
    <row r="1553" spans="1:4" x14ac:dyDescent="0.25">
      <c r="A1553" s="34">
        <v>120018</v>
      </c>
      <c r="B1553" s="35" t="s">
        <v>1584</v>
      </c>
      <c r="C1553" s="36" t="s">
        <v>50</v>
      </c>
      <c r="D1553" s="37">
        <v>12.99</v>
      </c>
    </row>
    <row r="1554" spans="1:4" x14ac:dyDescent="0.25">
      <c r="A1554" s="30">
        <v>120019</v>
      </c>
      <c r="B1554" s="31" t="s">
        <v>1585</v>
      </c>
      <c r="C1554" s="32" t="s">
        <v>50</v>
      </c>
      <c r="D1554" s="33">
        <v>11.53</v>
      </c>
    </row>
    <row r="1555" spans="1:4" ht="30" x14ac:dyDescent="0.25">
      <c r="A1555" s="30">
        <v>120023</v>
      </c>
      <c r="B1555" s="31" t="s">
        <v>1586</v>
      </c>
      <c r="C1555" s="32" t="s">
        <v>50</v>
      </c>
      <c r="D1555" s="33">
        <v>7.17</v>
      </c>
    </row>
    <row r="1556" spans="1:4" ht="30" x14ac:dyDescent="0.25">
      <c r="A1556" s="34">
        <v>120059</v>
      </c>
      <c r="B1556" s="35" t="s">
        <v>1587</v>
      </c>
      <c r="C1556" s="36" t="s">
        <v>50</v>
      </c>
      <c r="D1556" s="37">
        <v>8.92</v>
      </c>
    </row>
    <row r="1557" spans="1:4" ht="30" x14ac:dyDescent="0.25">
      <c r="A1557" s="34">
        <v>120022</v>
      </c>
      <c r="B1557" s="35" t="s">
        <v>1588</v>
      </c>
      <c r="C1557" s="36" t="s">
        <v>50</v>
      </c>
      <c r="D1557" s="37">
        <v>8.5</v>
      </c>
    </row>
    <row r="1558" spans="1:4" ht="30" x14ac:dyDescent="0.25">
      <c r="A1558" s="34">
        <v>120052</v>
      </c>
      <c r="B1558" s="35" t="s">
        <v>1589</v>
      </c>
      <c r="C1558" s="36" t="s">
        <v>50</v>
      </c>
      <c r="D1558" s="37">
        <v>10.25</v>
      </c>
    </row>
    <row r="1559" spans="1:4" ht="30" x14ac:dyDescent="0.25">
      <c r="A1559" s="34">
        <v>120055</v>
      </c>
      <c r="B1559" s="35" t="s">
        <v>1590</v>
      </c>
      <c r="C1559" s="36" t="s">
        <v>50</v>
      </c>
      <c r="D1559" s="37">
        <v>9.0299999999999994</v>
      </c>
    </row>
    <row r="1560" spans="1:4" ht="30" x14ac:dyDescent="0.25">
      <c r="A1560" s="34">
        <v>120060</v>
      </c>
      <c r="B1560" s="35" t="s">
        <v>1591</v>
      </c>
      <c r="C1560" s="36" t="s">
        <v>50</v>
      </c>
      <c r="D1560" s="37">
        <v>11</v>
      </c>
    </row>
    <row r="1561" spans="1:4" ht="30" x14ac:dyDescent="0.25">
      <c r="A1561" s="30">
        <v>120021</v>
      </c>
      <c r="B1561" s="31" t="s">
        <v>1592</v>
      </c>
      <c r="C1561" s="32" t="s">
        <v>50</v>
      </c>
      <c r="D1561" s="33">
        <v>7.69</v>
      </c>
    </row>
    <row r="1562" spans="1:4" ht="30" x14ac:dyDescent="0.25">
      <c r="A1562" s="34">
        <v>120061</v>
      </c>
      <c r="B1562" s="35" t="s">
        <v>1593</v>
      </c>
      <c r="C1562" s="36" t="s">
        <v>50</v>
      </c>
      <c r="D1562" s="37">
        <v>9.4499999999999993</v>
      </c>
    </row>
    <row r="1563" spans="1:4" x14ac:dyDescent="0.25">
      <c r="A1563" s="34">
        <v>120063</v>
      </c>
      <c r="B1563" s="35" t="s">
        <v>1594</v>
      </c>
      <c r="C1563" s="36" t="s">
        <v>50</v>
      </c>
      <c r="D1563" s="37">
        <v>9.1999999999999993</v>
      </c>
    </row>
    <row r="1564" spans="1:4" x14ac:dyDescent="0.25">
      <c r="A1564" s="34">
        <v>120062</v>
      </c>
      <c r="B1564" s="35" t="s">
        <v>1595</v>
      </c>
      <c r="C1564" s="36" t="s">
        <v>50</v>
      </c>
      <c r="D1564" s="37">
        <v>10.96</v>
      </c>
    </row>
    <row r="1565" spans="1:4" x14ac:dyDescent="0.25">
      <c r="A1565" s="34">
        <v>120020</v>
      </c>
      <c r="B1565" s="35" t="s">
        <v>1596</v>
      </c>
      <c r="C1565" s="36" t="s">
        <v>50</v>
      </c>
      <c r="D1565" s="37">
        <v>9.99</v>
      </c>
    </row>
    <row r="1566" spans="1:4" x14ac:dyDescent="0.25">
      <c r="A1566" s="26"/>
      <c r="B1566" s="27" t="s">
        <v>1597</v>
      </c>
      <c r="C1566" s="28"/>
      <c r="D1566" s="29"/>
    </row>
    <row r="1567" spans="1:4" x14ac:dyDescent="0.25">
      <c r="A1567" s="34">
        <v>120013</v>
      </c>
      <c r="B1567" s="35" t="s">
        <v>1598</v>
      </c>
      <c r="C1567" s="36" t="s">
        <v>50</v>
      </c>
      <c r="D1567" s="37">
        <v>9.01</v>
      </c>
    </row>
    <row r="1568" spans="1:4" x14ac:dyDescent="0.25">
      <c r="A1568" s="34">
        <v>120012</v>
      </c>
      <c r="B1568" s="35" t="s">
        <v>1599</v>
      </c>
      <c r="C1568" s="36" t="s">
        <v>50</v>
      </c>
      <c r="D1568" s="37">
        <v>10.84</v>
      </c>
    </row>
    <row r="1569" spans="1:4" ht="30" x14ac:dyDescent="0.25">
      <c r="A1569" s="30">
        <v>120010</v>
      </c>
      <c r="B1569" s="31" t="s">
        <v>1600</v>
      </c>
      <c r="C1569" s="32" t="s">
        <v>50</v>
      </c>
      <c r="D1569" s="33">
        <v>8.56</v>
      </c>
    </row>
    <row r="1570" spans="1:4" ht="30" x14ac:dyDescent="0.25">
      <c r="A1570" s="30">
        <v>120011</v>
      </c>
      <c r="B1570" s="31" t="s">
        <v>1601</v>
      </c>
      <c r="C1570" s="32" t="s">
        <v>50</v>
      </c>
      <c r="D1570" s="33">
        <v>10.46</v>
      </c>
    </row>
    <row r="1571" spans="1:4" ht="30" x14ac:dyDescent="0.25">
      <c r="A1571" s="30">
        <v>120008</v>
      </c>
      <c r="B1571" s="31" t="s">
        <v>1602</v>
      </c>
      <c r="C1571" s="32" t="s">
        <v>50</v>
      </c>
      <c r="D1571" s="33">
        <v>11.51</v>
      </c>
    </row>
    <row r="1572" spans="1:4" ht="30" x14ac:dyDescent="0.25">
      <c r="A1572" s="30">
        <v>120009</v>
      </c>
      <c r="B1572" s="31" t="s">
        <v>1603</v>
      </c>
      <c r="C1572" s="32" t="s">
        <v>50</v>
      </c>
      <c r="D1572" s="33">
        <v>16.78</v>
      </c>
    </row>
    <row r="1573" spans="1:4" x14ac:dyDescent="0.25">
      <c r="A1573" s="34">
        <v>120066</v>
      </c>
      <c r="B1573" s="35" t="s">
        <v>1604</v>
      </c>
      <c r="C1573" s="36" t="s">
        <v>50</v>
      </c>
      <c r="D1573" s="37">
        <v>2.61</v>
      </c>
    </row>
    <row r="1574" spans="1:4" x14ac:dyDescent="0.25">
      <c r="A1574" s="26"/>
      <c r="B1574" s="27" t="s">
        <v>1605</v>
      </c>
      <c r="C1574" s="28"/>
      <c r="D1574" s="29"/>
    </row>
    <row r="1575" spans="1:4" ht="30" x14ac:dyDescent="0.25">
      <c r="A1575" s="34">
        <v>120057</v>
      </c>
      <c r="B1575" s="35" t="s">
        <v>1606</v>
      </c>
      <c r="C1575" s="36" t="s">
        <v>50</v>
      </c>
      <c r="D1575" s="37">
        <v>8.83</v>
      </c>
    </row>
    <row r="1576" spans="1:4" ht="30" x14ac:dyDescent="0.25">
      <c r="A1576" s="34">
        <v>120035</v>
      </c>
      <c r="B1576" s="35" t="s">
        <v>1607</v>
      </c>
      <c r="C1576" s="36" t="s">
        <v>50</v>
      </c>
      <c r="D1576" s="37">
        <v>9.2899999999999991</v>
      </c>
    </row>
    <row r="1577" spans="1:4" x14ac:dyDescent="0.25">
      <c r="A1577" s="34">
        <v>120024</v>
      </c>
      <c r="B1577" s="35" t="s">
        <v>1608</v>
      </c>
      <c r="C1577" s="36" t="s">
        <v>50</v>
      </c>
      <c r="D1577" s="37">
        <v>9.64</v>
      </c>
    </row>
    <row r="1578" spans="1:4" x14ac:dyDescent="0.25">
      <c r="A1578" s="34">
        <v>120034</v>
      </c>
      <c r="B1578" s="35" t="s">
        <v>1609</v>
      </c>
      <c r="C1578" s="36" t="s">
        <v>50</v>
      </c>
      <c r="D1578" s="37">
        <v>60.28</v>
      </c>
    </row>
    <row r="1579" spans="1:4" x14ac:dyDescent="0.25">
      <c r="A1579" s="34">
        <v>120056</v>
      </c>
      <c r="B1579" s="35" t="s">
        <v>1610</v>
      </c>
      <c r="C1579" s="36" t="s">
        <v>50</v>
      </c>
      <c r="D1579" s="37">
        <v>44.92</v>
      </c>
    </row>
    <row r="1580" spans="1:4" x14ac:dyDescent="0.25">
      <c r="A1580" s="26"/>
      <c r="B1580" s="27" t="s">
        <v>1611</v>
      </c>
      <c r="C1580" s="28"/>
      <c r="D1580" s="29"/>
    </row>
    <row r="1581" spans="1:4" x14ac:dyDescent="0.25">
      <c r="A1581" s="34">
        <v>120025</v>
      </c>
      <c r="B1581" s="35" t="s">
        <v>1612</v>
      </c>
      <c r="C1581" s="36" t="s">
        <v>50</v>
      </c>
      <c r="D1581" s="37">
        <v>15.23</v>
      </c>
    </row>
    <row r="1582" spans="1:4" ht="30" x14ac:dyDescent="0.25">
      <c r="A1582" s="34">
        <v>120026</v>
      </c>
      <c r="B1582" s="35" t="s">
        <v>1613</v>
      </c>
      <c r="C1582" s="36" t="s">
        <v>50</v>
      </c>
      <c r="D1582" s="37">
        <v>10.46</v>
      </c>
    </row>
    <row r="1583" spans="1:4" x14ac:dyDescent="0.25">
      <c r="A1583" s="34">
        <v>120032</v>
      </c>
      <c r="B1583" s="35" t="s">
        <v>1614</v>
      </c>
      <c r="C1583" s="36" t="s">
        <v>50</v>
      </c>
      <c r="D1583" s="37">
        <v>8.43</v>
      </c>
    </row>
    <row r="1584" spans="1:4" x14ac:dyDescent="0.25">
      <c r="A1584" s="34">
        <v>120031</v>
      </c>
      <c r="B1584" s="35" t="s">
        <v>1615</v>
      </c>
      <c r="C1584" s="36" t="s">
        <v>50</v>
      </c>
      <c r="D1584" s="37">
        <v>9.94</v>
      </c>
    </row>
    <row r="1585" spans="1:4" x14ac:dyDescent="0.25">
      <c r="A1585" s="34">
        <v>120029</v>
      </c>
      <c r="B1585" s="35" t="s">
        <v>1616</v>
      </c>
      <c r="C1585" s="36" t="s">
        <v>50</v>
      </c>
      <c r="D1585" s="37">
        <v>10.01</v>
      </c>
    </row>
    <row r="1586" spans="1:4" ht="30" x14ac:dyDescent="0.25">
      <c r="A1586" s="34">
        <v>120030</v>
      </c>
      <c r="B1586" s="35" t="s">
        <v>1617</v>
      </c>
      <c r="C1586" s="36" t="s">
        <v>50</v>
      </c>
      <c r="D1586" s="37">
        <v>7.3</v>
      </c>
    </row>
    <row r="1587" spans="1:4" ht="30" x14ac:dyDescent="0.25">
      <c r="A1587" s="34">
        <v>120028</v>
      </c>
      <c r="B1587" s="35" t="s">
        <v>1618</v>
      </c>
      <c r="C1587" s="36" t="s">
        <v>50</v>
      </c>
      <c r="D1587" s="37">
        <v>16.239999999999998</v>
      </c>
    </row>
    <row r="1588" spans="1:4" ht="30" x14ac:dyDescent="0.25">
      <c r="A1588" s="34">
        <v>120027</v>
      </c>
      <c r="B1588" s="35" t="s">
        <v>1619</v>
      </c>
      <c r="C1588" s="36" t="s">
        <v>50</v>
      </c>
      <c r="D1588" s="37">
        <v>10.97</v>
      </c>
    </row>
    <row r="1589" spans="1:4" x14ac:dyDescent="0.25">
      <c r="A1589" s="26"/>
      <c r="B1589" s="27" t="s">
        <v>1620</v>
      </c>
      <c r="C1589" s="28"/>
      <c r="D1589" s="29"/>
    </row>
    <row r="1590" spans="1:4" x14ac:dyDescent="0.25">
      <c r="A1590" s="34">
        <v>120044</v>
      </c>
      <c r="B1590" s="35" t="s">
        <v>1621</v>
      </c>
      <c r="C1590" s="36" t="s">
        <v>50</v>
      </c>
      <c r="D1590" s="37">
        <v>9.9499999999999993</v>
      </c>
    </row>
    <row r="1591" spans="1:4" x14ac:dyDescent="0.25">
      <c r="A1591" s="34">
        <v>120042</v>
      </c>
      <c r="B1591" s="35" t="s">
        <v>1622</v>
      </c>
      <c r="C1591" s="36" t="s">
        <v>50</v>
      </c>
      <c r="D1591" s="37">
        <v>9.9499999999999993</v>
      </c>
    </row>
    <row r="1592" spans="1:4" ht="30" x14ac:dyDescent="0.25">
      <c r="A1592" s="34">
        <v>120047</v>
      </c>
      <c r="B1592" s="35" t="s">
        <v>1623</v>
      </c>
      <c r="C1592" s="36" t="s">
        <v>50</v>
      </c>
      <c r="D1592" s="37">
        <v>21.14</v>
      </c>
    </row>
    <row r="1593" spans="1:4" ht="30" x14ac:dyDescent="0.25">
      <c r="A1593" s="34">
        <v>120067</v>
      </c>
      <c r="B1593" s="35" t="s">
        <v>1624</v>
      </c>
      <c r="C1593" s="36" t="s">
        <v>50</v>
      </c>
      <c r="D1593" s="37">
        <v>11.79</v>
      </c>
    </row>
    <row r="1594" spans="1:4" x14ac:dyDescent="0.25">
      <c r="A1594" s="26"/>
      <c r="B1594" s="27" t="s">
        <v>1625</v>
      </c>
      <c r="C1594" s="28"/>
      <c r="D1594" s="29"/>
    </row>
    <row r="1595" spans="1:4" x14ac:dyDescent="0.25">
      <c r="A1595" s="34">
        <v>120037</v>
      </c>
      <c r="B1595" s="35" t="s">
        <v>1626</v>
      </c>
      <c r="C1595" s="36" t="s">
        <v>50</v>
      </c>
      <c r="D1595" s="37">
        <v>5.19</v>
      </c>
    </row>
    <row r="1596" spans="1:4" x14ac:dyDescent="0.25">
      <c r="A1596" s="34">
        <v>120046</v>
      </c>
      <c r="B1596" s="35" t="s">
        <v>1627</v>
      </c>
      <c r="C1596" s="36" t="s">
        <v>50</v>
      </c>
      <c r="D1596" s="37">
        <v>5.19</v>
      </c>
    </row>
    <row r="1597" spans="1:4" x14ac:dyDescent="0.25">
      <c r="A1597" s="34">
        <v>120040</v>
      </c>
      <c r="B1597" s="35" t="s">
        <v>1628</v>
      </c>
      <c r="C1597" s="36" t="s">
        <v>50</v>
      </c>
      <c r="D1597" s="37">
        <v>13.06</v>
      </c>
    </row>
    <row r="1598" spans="1:4" x14ac:dyDescent="0.25">
      <c r="A1598" s="34">
        <v>120038</v>
      </c>
      <c r="B1598" s="35" t="s">
        <v>1629</v>
      </c>
      <c r="C1598" s="36" t="s">
        <v>50</v>
      </c>
      <c r="D1598" s="37">
        <v>9.67</v>
      </c>
    </row>
    <row r="1599" spans="1:4" x14ac:dyDescent="0.25">
      <c r="A1599" s="34">
        <v>120041</v>
      </c>
      <c r="B1599" s="35" t="s">
        <v>1630</v>
      </c>
      <c r="C1599" s="36" t="s">
        <v>50</v>
      </c>
      <c r="D1599" s="37">
        <v>3.13</v>
      </c>
    </row>
    <row r="1600" spans="1:4" x14ac:dyDescent="0.25">
      <c r="A1600" s="34">
        <v>120036</v>
      </c>
      <c r="B1600" s="35" t="s">
        <v>1631</v>
      </c>
      <c r="C1600" s="36" t="s">
        <v>50</v>
      </c>
      <c r="D1600" s="37">
        <v>11.67</v>
      </c>
    </row>
    <row r="1601" spans="1:4" x14ac:dyDescent="0.25">
      <c r="A1601" s="34">
        <v>120033</v>
      </c>
      <c r="B1601" s="35" t="s">
        <v>1632</v>
      </c>
      <c r="C1601" s="36" t="s">
        <v>50</v>
      </c>
      <c r="D1601" s="37">
        <v>3.15</v>
      </c>
    </row>
    <row r="1602" spans="1:4" x14ac:dyDescent="0.25">
      <c r="A1602" s="26"/>
      <c r="B1602" s="27" t="s">
        <v>1633</v>
      </c>
      <c r="C1602" s="28"/>
      <c r="D1602" s="29"/>
    </row>
    <row r="1603" spans="1:4" ht="45" x14ac:dyDescent="0.25">
      <c r="A1603" s="34">
        <v>210064</v>
      </c>
      <c r="B1603" s="35" t="s">
        <v>1634</v>
      </c>
      <c r="C1603" s="36" t="s">
        <v>53</v>
      </c>
      <c r="D1603" s="37">
        <v>85000</v>
      </c>
    </row>
    <row r="1604" spans="1:4" ht="75" x14ac:dyDescent="0.25">
      <c r="A1604" s="34">
        <v>210065</v>
      </c>
      <c r="B1604" s="35" t="s">
        <v>1635</v>
      </c>
      <c r="C1604" s="36" t="s">
        <v>53</v>
      </c>
      <c r="D1604" s="37">
        <v>93320</v>
      </c>
    </row>
    <row r="1605" spans="1:4" x14ac:dyDescent="0.25">
      <c r="A1605" s="26"/>
      <c r="B1605" s="27" t="s">
        <v>18</v>
      </c>
      <c r="C1605" s="28"/>
      <c r="D1605" s="29"/>
    </row>
    <row r="1606" spans="1:4" x14ac:dyDescent="0.25">
      <c r="A1606" s="26"/>
      <c r="B1606" s="27" t="s">
        <v>1636</v>
      </c>
      <c r="C1606" s="28"/>
      <c r="D1606" s="29"/>
    </row>
    <row r="1607" spans="1:4" x14ac:dyDescent="0.25">
      <c r="A1607" s="34">
        <v>220017</v>
      </c>
      <c r="B1607" s="35" t="s">
        <v>1637</v>
      </c>
      <c r="C1607" s="36" t="s">
        <v>50</v>
      </c>
      <c r="D1607" s="37">
        <v>69.84</v>
      </c>
    </row>
    <row r="1608" spans="1:4" x14ac:dyDescent="0.25">
      <c r="A1608" s="30">
        <v>220004</v>
      </c>
      <c r="B1608" s="31" t="s">
        <v>1638</v>
      </c>
      <c r="C1608" s="32" t="s">
        <v>50</v>
      </c>
      <c r="D1608" s="33">
        <v>78.930000000000007</v>
      </c>
    </row>
    <row r="1609" spans="1:4" x14ac:dyDescent="0.25">
      <c r="A1609" s="34">
        <v>220016</v>
      </c>
      <c r="B1609" s="35" t="s">
        <v>1639</v>
      </c>
      <c r="C1609" s="36" t="s">
        <v>50</v>
      </c>
      <c r="D1609" s="37">
        <v>95.02</v>
      </c>
    </row>
    <row r="1610" spans="1:4" x14ac:dyDescent="0.25">
      <c r="A1610" s="34">
        <v>220006</v>
      </c>
      <c r="B1610" s="35" t="s">
        <v>1640</v>
      </c>
      <c r="C1610" s="36" t="s">
        <v>50</v>
      </c>
      <c r="D1610" s="37">
        <v>112.33</v>
      </c>
    </row>
    <row r="1611" spans="1:4" x14ac:dyDescent="0.25">
      <c r="A1611" s="34">
        <v>220002</v>
      </c>
      <c r="B1611" s="35" t="s">
        <v>1641</v>
      </c>
      <c r="C1611" s="36" t="s">
        <v>50</v>
      </c>
      <c r="D1611" s="37">
        <v>111.62</v>
      </c>
    </row>
    <row r="1612" spans="1:4" x14ac:dyDescent="0.25">
      <c r="A1612" s="34">
        <v>220003</v>
      </c>
      <c r="B1612" s="35" t="s">
        <v>1642</v>
      </c>
      <c r="C1612" s="36" t="s">
        <v>50</v>
      </c>
      <c r="D1612" s="37">
        <v>153.80000000000001</v>
      </c>
    </row>
    <row r="1613" spans="1:4" x14ac:dyDescent="0.25">
      <c r="A1613" s="34">
        <v>220018</v>
      </c>
      <c r="B1613" s="35" t="s">
        <v>1643</v>
      </c>
      <c r="C1613" s="36" t="s">
        <v>50</v>
      </c>
      <c r="D1613" s="37">
        <v>68.540000000000006</v>
      </c>
    </row>
    <row r="1614" spans="1:4" x14ac:dyDescent="0.25">
      <c r="A1614" s="34">
        <v>220019</v>
      </c>
      <c r="B1614" s="35" t="s">
        <v>1644</v>
      </c>
      <c r="C1614" s="36" t="s">
        <v>50</v>
      </c>
      <c r="D1614" s="37">
        <v>68.540000000000006</v>
      </c>
    </row>
    <row r="1615" spans="1:4" x14ac:dyDescent="0.25">
      <c r="A1615" s="34">
        <v>220024</v>
      </c>
      <c r="B1615" s="35" t="s">
        <v>1645</v>
      </c>
      <c r="C1615" s="36" t="s">
        <v>50</v>
      </c>
      <c r="D1615" s="37">
        <v>194.64</v>
      </c>
    </row>
    <row r="1616" spans="1:4" x14ac:dyDescent="0.25">
      <c r="A1616" s="26"/>
      <c r="B1616" s="27" t="s">
        <v>1646</v>
      </c>
      <c r="C1616" s="28"/>
      <c r="D1616" s="29"/>
    </row>
    <row r="1617" spans="1:4" x14ac:dyDescent="0.25">
      <c r="A1617" s="34">
        <v>220025</v>
      </c>
      <c r="B1617" s="35" t="s">
        <v>1647</v>
      </c>
      <c r="C1617" s="36" t="s">
        <v>50</v>
      </c>
      <c r="D1617" s="37">
        <v>270</v>
      </c>
    </row>
    <row r="1618" spans="1:4" x14ac:dyDescent="0.25">
      <c r="A1618" s="34">
        <v>220026</v>
      </c>
      <c r="B1618" s="35" t="s">
        <v>1648</v>
      </c>
      <c r="C1618" s="36" t="s">
        <v>50</v>
      </c>
      <c r="D1618" s="37">
        <v>290</v>
      </c>
    </row>
    <row r="1619" spans="1:4" x14ac:dyDescent="0.25">
      <c r="A1619" s="34">
        <v>220027</v>
      </c>
      <c r="B1619" s="35" t="s">
        <v>1649</v>
      </c>
      <c r="C1619" s="36" t="s">
        <v>50</v>
      </c>
      <c r="D1619" s="37">
        <v>645</v>
      </c>
    </row>
    <row r="1620" spans="1:4" x14ac:dyDescent="0.25">
      <c r="A1620" s="34">
        <v>220028</v>
      </c>
      <c r="B1620" s="35" t="s">
        <v>1650</v>
      </c>
      <c r="C1620" s="36" t="s">
        <v>50</v>
      </c>
      <c r="D1620" s="37">
        <v>715</v>
      </c>
    </row>
    <row r="1621" spans="1:4" x14ac:dyDescent="0.25">
      <c r="A1621" s="26"/>
      <c r="B1621" s="27" t="s">
        <v>1651</v>
      </c>
      <c r="C1621" s="28"/>
      <c r="D1621" s="29"/>
    </row>
    <row r="1622" spans="1:4" x14ac:dyDescent="0.25">
      <c r="A1622" s="34">
        <v>220023</v>
      </c>
      <c r="B1622" s="35" t="s">
        <v>1652</v>
      </c>
      <c r="C1622" s="36" t="s">
        <v>50</v>
      </c>
      <c r="D1622" s="37">
        <v>162.55000000000001</v>
      </c>
    </row>
    <row r="1623" spans="1:4" x14ac:dyDescent="0.25">
      <c r="A1623" s="34">
        <v>220021</v>
      </c>
      <c r="B1623" s="35" t="s">
        <v>1653</v>
      </c>
      <c r="C1623" s="36" t="s">
        <v>50</v>
      </c>
      <c r="D1623" s="37">
        <v>214</v>
      </c>
    </row>
    <row r="1624" spans="1:4" x14ac:dyDescent="0.25">
      <c r="A1624" s="34">
        <v>220022</v>
      </c>
      <c r="B1624" s="35" t="s">
        <v>1654</v>
      </c>
      <c r="C1624" s="36" t="s">
        <v>50</v>
      </c>
      <c r="D1624" s="37">
        <v>392.2</v>
      </c>
    </row>
    <row r="1625" spans="1:4" x14ac:dyDescent="0.25">
      <c r="A1625" s="34">
        <v>220005</v>
      </c>
      <c r="B1625" s="35" t="s">
        <v>1655</v>
      </c>
      <c r="C1625" s="36" t="s">
        <v>50</v>
      </c>
      <c r="D1625" s="37">
        <v>252.38</v>
      </c>
    </row>
    <row r="1626" spans="1:4" x14ac:dyDescent="0.25">
      <c r="A1626" s="34">
        <v>220020</v>
      </c>
      <c r="B1626" s="35" t="s">
        <v>1656</v>
      </c>
      <c r="C1626" s="36" t="s">
        <v>50</v>
      </c>
      <c r="D1626" s="37">
        <v>504.8</v>
      </c>
    </row>
    <row r="1627" spans="1:4" x14ac:dyDescent="0.25">
      <c r="A1627" s="26"/>
      <c r="B1627" s="27" t="s">
        <v>1657</v>
      </c>
      <c r="C1627" s="28"/>
      <c r="D1627" s="29"/>
    </row>
    <row r="1628" spans="1:4" x14ac:dyDescent="0.25">
      <c r="A1628" s="34">
        <v>220009</v>
      </c>
      <c r="B1628" s="35" t="s">
        <v>1658</v>
      </c>
      <c r="C1628" s="36" t="s">
        <v>50</v>
      </c>
      <c r="D1628" s="37">
        <v>170.69</v>
      </c>
    </row>
    <row r="1629" spans="1:4" x14ac:dyDescent="0.25">
      <c r="A1629" s="34">
        <v>220010</v>
      </c>
      <c r="B1629" s="35" t="s">
        <v>1659</v>
      </c>
      <c r="C1629" s="36" t="s">
        <v>50</v>
      </c>
      <c r="D1629" s="37">
        <v>188.7</v>
      </c>
    </row>
    <row r="1630" spans="1:4" x14ac:dyDescent="0.25">
      <c r="A1630" s="34">
        <v>220011</v>
      </c>
      <c r="B1630" s="35" t="s">
        <v>1660</v>
      </c>
      <c r="C1630" s="36" t="s">
        <v>50</v>
      </c>
      <c r="D1630" s="37">
        <v>269.74</v>
      </c>
    </row>
    <row r="1631" spans="1:4" x14ac:dyDescent="0.25">
      <c r="A1631" s="34">
        <v>220012</v>
      </c>
      <c r="B1631" s="35" t="s">
        <v>1661</v>
      </c>
      <c r="C1631" s="36" t="s">
        <v>50</v>
      </c>
      <c r="D1631" s="37">
        <v>122.1</v>
      </c>
    </row>
    <row r="1632" spans="1:4" x14ac:dyDescent="0.25">
      <c r="A1632" s="34">
        <v>220013</v>
      </c>
      <c r="B1632" s="35" t="s">
        <v>1662</v>
      </c>
      <c r="C1632" s="36" t="s">
        <v>50</v>
      </c>
      <c r="D1632" s="37">
        <v>157</v>
      </c>
    </row>
    <row r="1633" spans="1:4" x14ac:dyDescent="0.25">
      <c r="A1633" s="34">
        <v>220014</v>
      </c>
      <c r="B1633" s="35" t="s">
        <v>1663</v>
      </c>
      <c r="C1633" s="36" t="s">
        <v>50</v>
      </c>
      <c r="D1633" s="37">
        <v>241.94</v>
      </c>
    </row>
    <row r="1634" spans="1:4" x14ac:dyDescent="0.25">
      <c r="A1634" s="26"/>
      <c r="B1634" s="27" t="s">
        <v>1664</v>
      </c>
      <c r="C1634" s="28"/>
      <c r="D1634" s="29"/>
    </row>
    <row r="1635" spans="1:4" x14ac:dyDescent="0.25">
      <c r="A1635" s="34">
        <v>220007</v>
      </c>
      <c r="B1635" s="35" t="s">
        <v>1665</v>
      </c>
      <c r="C1635" s="36" t="s">
        <v>50</v>
      </c>
      <c r="D1635" s="37">
        <v>229.41</v>
      </c>
    </row>
    <row r="1636" spans="1:4" x14ac:dyDescent="0.25">
      <c r="A1636" s="34">
        <v>220008</v>
      </c>
      <c r="B1636" s="35" t="s">
        <v>1666</v>
      </c>
      <c r="C1636" s="36" t="s">
        <v>50</v>
      </c>
      <c r="D1636" s="37">
        <v>231.73</v>
      </c>
    </row>
    <row r="1637" spans="1:4" x14ac:dyDescent="0.25">
      <c r="A1637" s="26"/>
      <c r="B1637" s="27" t="s">
        <v>1667</v>
      </c>
      <c r="C1637" s="28"/>
      <c r="D1637" s="29"/>
    </row>
    <row r="1638" spans="1:4" x14ac:dyDescent="0.25">
      <c r="A1638" s="34">
        <v>220029</v>
      </c>
      <c r="B1638" s="35" t="s">
        <v>1668</v>
      </c>
      <c r="C1638" s="36" t="s">
        <v>50</v>
      </c>
      <c r="D1638" s="37">
        <v>505.38</v>
      </c>
    </row>
    <row r="1639" spans="1:4" x14ac:dyDescent="0.25">
      <c r="A1639" s="34">
        <v>220030</v>
      </c>
      <c r="B1639" s="35" t="s">
        <v>1669</v>
      </c>
      <c r="C1639" s="36" t="s">
        <v>50</v>
      </c>
      <c r="D1639" s="37">
        <v>266.47000000000003</v>
      </c>
    </row>
    <row r="1640" spans="1:4" x14ac:dyDescent="0.25">
      <c r="A1640" s="34">
        <v>100127</v>
      </c>
      <c r="B1640" s="35" t="s">
        <v>1670</v>
      </c>
      <c r="C1640" s="36" t="s">
        <v>50</v>
      </c>
      <c r="D1640" s="37">
        <v>58.63</v>
      </c>
    </row>
    <row r="1641" spans="1:4" x14ac:dyDescent="0.25">
      <c r="A1641" s="26"/>
      <c r="B1641" s="27" t="s">
        <v>1671</v>
      </c>
      <c r="C1641" s="28"/>
      <c r="D1641" s="29"/>
    </row>
    <row r="1642" spans="1:4" x14ac:dyDescent="0.25">
      <c r="A1642" s="26"/>
      <c r="B1642" s="27" t="s">
        <v>1672</v>
      </c>
      <c r="C1642" s="28"/>
      <c r="D1642" s="29"/>
    </row>
    <row r="1643" spans="1:4" ht="30" x14ac:dyDescent="0.25">
      <c r="A1643" s="34">
        <v>100027</v>
      </c>
      <c r="B1643" s="35" t="s">
        <v>1673</v>
      </c>
      <c r="C1643" s="36" t="s">
        <v>50</v>
      </c>
      <c r="D1643" s="37">
        <v>18</v>
      </c>
    </row>
    <row r="1644" spans="1:4" ht="30" x14ac:dyDescent="0.25">
      <c r="A1644" s="34">
        <v>100178</v>
      </c>
      <c r="B1644" s="35" t="s">
        <v>1674</v>
      </c>
      <c r="C1644" s="36" t="s">
        <v>50</v>
      </c>
      <c r="D1644" s="37">
        <v>18</v>
      </c>
    </row>
    <row r="1645" spans="1:4" ht="30" x14ac:dyDescent="0.25">
      <c r="A1645" s="34">
        <v>100177</v>
      </c>
      <c r="B1645" s="35" t="s">
        <v>1675</v>
      </c>
      <c r="C1645" s="36" t="s">
        <v>50</v>
      </c>
      <c r="D1645" s="37">
        <v>37.700000000000003</v>
      </c>
    </row>
    <row r="1646" spans="1:4" x14ac:dyDescent="0.25">
      <c r="A1646" s="34">
        <v>100140</v>
      </c>
      <c r="B1646" s="35" t="s">
        <v>1676</v>
      </c>
      <c r="C1646" s="36" t="s">
        <v>50</v>
      </c>
      <c r="D1646" s="37">
        <v>43.95</v>
      </c>
    </row>
    <row r="1647" spans="1:4" x14ac:dyDescent="0.25">
      <c r="A1647" s="34">
        <v>100141</v>
      </c>
      <c r="B1647" s="35" t="s">
        <v>1677</v>
      </c>
      <c r="C1647" s="36" t="s">
        <v>50</v>
      </c>
      <c r="D1647" s="37">
        <v>57.75</v>
      </c>
    </row>
    <row r="1648" spans="1:4" x14ac:dyDescent="0.25">
      <c r="A1648" s="34">
        <v>100142</v>
      </c>
      <c r="B1648" s="35" t="s">
        <v>1678</v>
      </c>
      <c r="C1648" s="36" t="s">
        <v>50</v>
      </c>
      <c r="D1648" s="37">
        <v>61.9</v>
      </c>
    </row>
    <row r="1649" spans="1:4" x14ac:dyDescent="0.25">
      <c r="A1649" s="26"/>
      <c r="B1649" s="27" t="s">
        <v>1679</v>
      </c>
      <c r="C1649" s="28"/>
      <c r="D1649" s="29"/>
    </row>
    <row r="1650" spans="1:4" ht="30" x14ac:dyDescent="0.25">
      <c r="A1650" s="34">
        <v>100028</v>
      </c>
      <c r="B1650" s="35" t="s">
        <v>1680</v>
      </c>
      <c r="C1650" s="36" t="s">
        <v>50</v>
      </c>
      <c r="D1650" s="37">
        <v>65.099999999999994</v>
      </c>
    </row>
    <row r="1651" spans="1:4" x14ac:dyDescent="0.25">
      <c r="A1651" s="34">
        <v>100031</v>
      </c>
      <c r="B1651" s="35" t="s">
        <v>1681</v>
      </c>
      <c r="C1651" s="36" t="s">
        <v>50</v>
      </c>
      <c r="D1651" s="37">
        <v>126.8</v>
      </c>
    </row>
    <row r="1652" spans="1:4" x14ac:dyDescent="0.25">
      <c r="A1652" s="34">
        <v>100032</v>
      </c>
      <c r="B1652" s="35" t="s">
        <v>1682</v>
      </c>
      <c r="C1652" s="36" t="s">
        <v>50</v>
      </c>
      <c r="D1652" s="37">
        <v>161.71</v>
      </c>
    </row>
    <row r="1653" spans="1:4" x14ac:dyDescent="0.25">
      <c r="A1653" s="26"/>
      <c r="B1653" s="27" t="s">
        <v>1683</v>
      </c>
      <c r="C1653" s="28"/>
      <c r="D1653" s="29"/>
    </row>
    <row r="1654" spans="1:4" ht="30" x14ac:dyDescent="0.25">
      <c r="A1654" s="34">
        <v>100179</v>
      </c>
      <c r="B1654" s="35" t="s">
        <v>1684</v>
      </c>
      <c r="C1654" s="36" t="s">
        <v>50</v>
      </c>
      <c r="D1654" s="37">
        <v>30.3</v>
      </c>
    </row>
    <row r="1655" spans="1:4" x14ac:dyDescent="0.25">
      <c r="A1655" s="34">
        <v>100161</v>
      </c>
      <c r="B1655" s="35" t="s">
        <v>1685</v>
      </c>
      <c r="C1655" s="36" t="s">
        <v>50</v>
      </c>
      <c r="D1655" s="37">
        <v>61.85</v>
      </c>
    </row>
    <row r="1656" spans="1:4" ht="30" x14ac:dyDescent="0.25">
      <c r="A1656" s="34">
        <v>100030</v>
      </c>
      <c r="B1656" s="35" t="s">
        <v>1686</v>
      </c>
      <c r="C1656" s="36" t="s">
        <v>50</v>
      </c>
      <c r="D1656" s="37">
        <v>81.790000000000006</v>
      </c>
    </row>
    <row r="1657" spans="1:4" x14ac:dyDescent="0.25">
      <c r="A1657" s="26"/>
      <c r="B1657" s="27" t="s">
        <v>1687</v>
      </c>
      <c r="C1657" s="28"/>
      <c r="D1657" s="29"/>
    </row>
    <row r="1658" spans="1:4" x14ac:dyDescent="0.25">
      <c r="A1658" s="26"/>
      <c r="B1658" s="27" t="s">
        <v>1688</v>
      </c>
      <c r="C1658" s="28"/>
      <c r="D1658" s="29"/>
    </row>
    <row r="1659" spans="1:4" ht="30" x14ac:dyDescent="0.25">
      <c r="A1659" s="34">
        <v>210001</v>
      </c>
      <c r="B1659" s="35" t="s">
        <v>1689</v>
      </c>
      <c r="C1659" s="36" t="s">
        <v>74</v>
      </c>
      <c r="D1659" s="37">
        <v>313.07</v>
      </c>
    </row>
    <row r="1660" spans="1:4" ht="30" x14ac:dyDescent="0.25">
      <c r="A1660" s="34">
        <v>210068</v>
      </c>
      <c r="B1660" s="35" t="s">
        <v>1690</v>
      </c>
      <c r="C1660" s="36" t="s">
        <v>74</v>
      </c>
      <c r="D1660" s="37">
        <v>258.52</v>
      </c>
    </row>
    <row r="1661" spans="1:4" ht="30" x14ac:dyDescent="0.25">
      <c r="A1661" s="34">
        <v>210069</v>
      </c>
      <c r="B1661" s="35" t="s">
        <v>1691</v>
      </c>
      <c r="C1661" s="36" t="s">
        <v>74</v>
      </c>
      <c r="D1661" s="37">
        <v>69.7</v>
      </c>
    </row>
    <row r="1662" spans="1:4" ht="30" x14ac:dyDescent="0.25">
      <c r="A1662" s="34">
        <v>210070</v>
      </c>
      <c r="B1662" s="35" t="s">
        <v>1692</v>
      </c>
      <c r="C1662" s="36" t="s">
        <v>74</v>
      </c>
      <c r="D1662" s="37">
        <v>49.87</v>
      </c>
    </row>
    <row r="1663" spans="1:4" ht="30" x14ac:dyDescent="0.25">
      <c r="A1663" s="34">
        <v>210029</v>
      </c>
      <c r="B1663" s="35" t="s">
        <v>1693</v>
      </c>
      <c r="C1663" s="36" t="s">
        <v>389</v>
      </c>
      <c r="D1663" s="37">
        <v>390.81</v>
      </c>
    </row>
    <row r="1664" spans="1:4" ht="30" x14ac:dyDescent="0.25">
      <c r="A1664" s="34">
        <v>210033</v>
      </c>
      <c r="B1664" s="35" t="s">
        <v>1694</v>
      </c>
      <c r="C1664" s="36" t="s">
        <v>811</v>
      </c>
      <c r="D1664" s="37">
        <v>876.55</v>
      </c>
    </row>
    <row r="1665" spans="1:4" ht="60" x14ac:dyDescent="0.25">
      <c r="A1665" s="34">
        <v>210063</v>
      </c>
      <c r="B1665" s="35" t="s">
        <v>1695</v>
      </c>
      <c r="C1665" s="36" t="s">
        <v>811</v>
      </c>
      <c r="D1665" s="37">
        <v>27000</v>
      </c>
    </row>
    <row r="1666" spans="1:4" x14ac:dyDescent="0.25">
      <c r="A1666" s="34">
        <v>210034</v>
      </c>
      <c r="B1666" s="35" t="s">
        <v>1696</v>
      </c>
      <c r="C1666" s="36" t="s">
        <v>811</v>
      </c>
      <c r="D1666" s="37">
        <v>2159.61</v>
      </c>
    </row>
    <row r="1667" spans="1:4" x14ac:dyDescent="0.25">
      <c r="A1667" s="34">
        <v>210035</v>
      </c>
      <c r="B1667" s="35" t="s">
        <v>1697</v>
      </c>
      <c r="C1667" s="36" t="s">
        <v>811</v>
      </c>
      <c r="D1667" s="37">
        <v>1507.66</v>
      </c>
    </row>
    <row r="1668" spans="1:4" x14ac:dyDescent="0.25">
      <c r="A1668" s="34">
        <v>210010</v>
      </c>
      <c r="B1668" s="35" t="s">
        <v>1698</v>
      </c>
      <c r="C1668" s="36" t="s">
        <v>74</v>
      </c>
      <c r="D1668" s="37">
        <v>5.77</v>
      </c>
    </row>
    <row r="1669" spans="1:4" x14ac:dyDescent="0.25">
      <c r="A1669" s="34">
        <v>210011</v>
      </c>
      <c r="B1669" s="35" t="s">
        <v>1699</v>
      </c>
      <c r="C1669" s="36" t="s">
        <v>74</v>
      </c>
      <c r="D1669" s="37">
        <v>11.95</v>
      </c>
    </row>
    <row r="1670" spans="1:4" x14ac:dyDescent="0.25">
      <c r="A1670" s="34">
        <v>210037</v>
      </c>
      <c r="B1670" s="35" t="s">
        <v>1700</v>
      </c>
      <c r="C1670" s="36" t="s">
        <v>74</v>
      </c>
      <c r="D1670" s="37">
        <v>25.27</v>
      </c>
    </row>
    <row r="1671" spans="1:4" x14ac:dyDescent="0.25">
      <c r="A1671" s="34">
        <v>210041</v>
      </c>
      <c r="B1671" s="35" t="s">
        <v>1701</v>
      </c>
      <c r="C1671" s="36" t="s">
        <v>50</v>
      </c>
      <c r="D1671" s="37">
        <v>25.88</v>
      </c>
    </row>
    <row r="1672" spans="1:4" x14ac:dyDescent="0.25">
      <c r="A1672" s="34">
        <v>210042</v>
      </c>
      <c r="B1672" s="35" t="s">
        <v>1702</v>
      </c>
      <c r="C1672" s="36" t="s">
        <v>50</v>
      </c>
      <c r="D1672" s="37">
        <v>16.440000000000001</v>
      </c>
    </row>
    <row r="1673" spans="1:4" x14ac:dyDescent="0.25">
      <c r="A1673" s="26"/>
      <c r="B1673" s="27" t="s">
        <v>1703</v>
      </c>
      <c r="C1673" s="28"/>
      <c r="D1673" s="29"/>
    </row>
    <row r="1674" spans="1:4" ht="30" x14ac:dyDescent="0.25">
      <c r="A1674" s="34">
        <v>210071</v>
      </c>
      <c r="B1674" s="35" t="s">
        <v>1704</v>
      </c>
      <c r="C1674" s="36" t="s">
        <v>74</v>
      </c>
      <c r="D1674" s="37">
        <v>49.07</v>
      </c>
    </row>
    <row r="1675" spans="1:4" ht="30" x14ac:dyDescent="0.25">
      <c r="A1675" s="34">
        <v>210006</v>
      </c>
      <c r="B1675" s="35" t="s">
        <v>1705</v>
      </c>
      <c r="C1675" s="36" t="s">
        <v>74</v>
      </c>
      <c r="D1675" s="37">
        <v>42.83</v>
      </c>
    </row>
    <row r="1676" spans="1:4" ht="30" x14ac:dyDescent="0.25">
      <c r="A1676" s="34">
        <v>210075</v>
      </c>
      <c r="B1676" s="35" t="s">
        <v>1706</v>
      </c>
      <c r="C1676" s="36" t="s">
        <v>74</v>
      </c>
      <c r="D1676" s="37">
        <v>42.61</v>
      </c>
    </row>
    <row r="1677" spans="1:4" ht="30" x14ac:dyDescent="0.25">
      <c r="A1677" s="34">
        <v>210074</v>
      </c>
      <c r="B1677" s="35" t="s">
        <v>1707</v>
      </c>
      <c r="C1677" s="36" t="s">
        <v>74</v>
      </c>
      <c r="D1677" s="37">
        <v>39.909999999999997</v>
      </c>
    </row>
    <row r="1678" spans="1:4" ht="45" x14ac:dyDescent="0.25">
      <c r="A1678" s="34">
        <v>210073</v>
      </c>
      <c r="B1678" s="35" t="s">
        <v>1708</v>
      </c>
      <c r="C1678" s="36" t="s">
        <v>74</v>
      </c>
      <c r="D1678" s="37">
        <v>46.1</v>
      </c>
    </row>
    <row r="1679" spans="1:4" ht="45" x14ac:dyDescent="0.25">
      <c r="A1679" s="34">
        <v>210072</v>
      </c>
      <c r="B1679" s="35" t="s">
        <v>1709</v>
      </c>
      <c r="C1679" s="36" t="s">
        <v>74</v>
      </c>
      <c r="D1679" s="37">
        <v>40.1</v>
      </c>
    </row>
    <row r="1680" spans="1:4" ht="30" x14ac:dyDescent="0.25">
      <c r="A1680" s="34">
        <v>210039</v>
      </c>
      <c r="B1680" s="35" t="s">
        <v>1710</v>
      </c>
      <c r="C1680" s="36" t="s">
        <v>74</v>
      </c>
      <c r="D1680" s="37">
        <v>16.37</v>
      </c>
    </row>
    <row r="1681" spans="1:4" ht="30" x14ac:dyDescent="0.25">
      <c r="A1681" s="34">
        <v>210007</v>
      </c>
      <c r="B1681" s="35" t="s">
        <v>1711</v>
      </c>
      <c r="C1681" s="36" t="s">
        <v>74</v>
      </c>
      <c r="D1681" s="37">
        <v>19.02</v>
      </c>
    </row>
    <row r="1682" spans="1:4" ht="45" x14ac:dyDescent="0.25">
      <c r="A1682" s="34">
        <v>210076</v>
      </c>
      <c r="B1682" s="35" t="s">
        <v>1712</v>
      </c>
      <c r="C1682" s="36" t="s">
        <v>74</v>
      </c>
      <c r="D1682" s="37">
        <v>23.34</v>
      </c>
    </row>
    <row r="1683" spans="1:4" x14ac:dyDescent="0.25">
      <c r="A1683" s="34">
        <v>210004</v>
      </c>
      <c r="B1683" s="35" t="s">
        <v>1713</v>
      </c>
      <c r="C1683" s="36" t="s">
        <v>74</v>
      </c>
      <c r="D1683" s="37">
        <v>1.31</v>
      </c>
    </row>
    <row r="1684" spans="1:4" x14ac:dyDescent="0.25">
      <c r="A1684" s="34">
        <v>210026</v>
      </c>
      <c r="B1684" s="35" t="s">
        <v>1714</v>
      </c>
      <c r="C1684" s="36" t="s">
        <v>50</v>
      </c>
      <c r="D1684" s="37">
        <v>10.99</v>
      </c>
    </row>
    <row r="1685" spans="1:4" x14ac:dyDescent="0.25">
      <c r="A1685" s="34">
        <v>210077</v>
      </c>
      <c r="B1685" s="35" t="s">
        <v>1715</v>
      </c>
      <c r="C1685" s="36" t="s">
        <v>50</v>
      </c>
      <c r="D1685" s="37">
        <v>8.76</v>
      </c>
    </row>
    <row r="1686" spans="1:4" x14ac:dyDescent="0.25">
      <c r="A1686" s="34">
        <v>170017</v>
      </c>
      <c r="B1686" s="35" t="s">
        <v>1716</v>
      </c>
      <c r="C1686" s="36" t="s">
        <v>50</v>
      </c>
      <c r="D1686" s="37">
        <v>0.35</v>
      </c>
    </row>
    <row r="1687" spans="1:4" x14ac:dyDescent="0.25">
      <c r="A1687" s="34">
        <v>170016</v>
      </c>
      <c r="B1687" s="35" t="s">
        <v>1717</v>
      </c>
      <c r="C1687" s="36" t="s">
        <v>50</v>
      </c>
      <c r="D1687" s="37">
        <v>15.69</v>
      </c>
    </row>
    <row r="1688" spans="1:4" x14ac:dyDescent="0.25">
      <c r="A1688" s="34">
        <v>210062</v>
      </c>
      <c r="B1688" s="35" t="s">
        <v>1718</v>
      </c>
      <c r="C1688" s="36" t="s">
        <v>53</v>
      </c>
      <c r="D1688" s="37">
        <v>12.12</v>
      </c>
    </row>
    <row r="1689" spans="1:4" x14ac:dyDescent="0.25">
      <c r="A1689" s="34">
        <v>210024</v>
      </c>
      <c r="B1689" s="35" t="s">
        <v>1719</v>
      </c>
      <c r="C1689" s="36" t="s">
        <v>53</v>
      </c>
      <c r="D1689" s="37">
        <v>21.65</v>
      </c>
    </row>
    <row r="1690" spans="1:4" x14ac:dyDescent="0.25">
      <c r="A1690" s="34">
        <v>210025</v>
      </c>
      <c r="B1690" s="35" t="s">
        <v>1720</v>
      </c>
      <c r="C1690" s="36" t="s">
        <v>53</v>
      </c>
      <c r="D1690" s="37">
        <v>32.9</v>
      </c>
    </row>
    <row r="1691" spans="1:4" x14ac:dyDescent="0.25">
      <c r="A1691" s="34">
        <v>210078</v>
      </c>
      <c r="B1691" s="35" t="s">
        <v>1721</v>
      </c>
      <c r="C1691" s="36" t="s">
        <v>53</v>
      </c>
      <c r="D1691" s="37">
        <v>72.040000000000006</v>
      </c>
    </row>
    <row r="1692" spans="1:4" x14ac:dyDescent="0.25">
      <c r="A1692" s="34">
        <v>210030</v>
      </c>
      <c r="B1692" s="35" t="s">
        <v>1722</v>
      </c>
      <c r="C1692" s="36" t="s">
        <v>50</v>
      </c>
      <c r="D1692" s="37">
        <v>53.47</v>
      </c>
    </row>
    <row r="1693" spans="1:4" ht="30" x14ac:dyDescent="0.25">
      <c r="A1693" s="34">
        <v>210028</v>
      </c>
      <c r="B1693" s="35" t="s">
        <v>1723</v>
      </c>
      <c r="C1693" s="36" t="s">
        <v>53</v>
      </c>
      <c r="D1693" s="37">
        <v>57.89</v>
      </c>
    </row>
    <row r="1694" spans="1:4" x14ac:dyDescent="0.25">
      <c r="A1694" s="34">
        <v>210019</v>
      </c>
      <c r="B1694" s="35" t="s">
        <v>1724</v>
      </c>
      <c r="C1694" s="36" t="s">
        <v>50</v>
      </c>
      <c r="D1694" s="37">
        <v>0.86</v>
      </c>
    </row>
    <row r="1695" spans="1:4" x14ac:dyDescent="0.25">
      <c r="A1695" s="34">
        <v>70192</v>
      </c>
      <c r="B1695" s="35" t="s">
        <v>1725</v>
      </c>
      <c r="C1695" s="36" t="s">
        <v>74</v>
      </c>
      <c r="D1695" s="37">
        <v>2.76</v>
      </c>
    </row>
    <row r="1696" spans="1:4" x14ac:dyDescent="0.25">
      <c r="A1696" s="34">
        <v>70193</v>
      </c>
      <c r="B1696" s="35" t="s">
        <v>1726</v>
      </c>
      <c r="C1696" s="36" t="s">
        <v>53</v>
      </c>
      <c r="D1696" s="37">
        <v>3.13</v>
      </c>
    </row>
    <row r="1697" spans="1:4" x14ac:dyDescent="0.25">
      <c r="A1697" s="34">
        <v>70195</v>
      </c>
      <c r="B1697" s="35" t="s">
        <v>1727</v>
      </c>
      <c r="C1697" s="36" t="s">
        <v>53</v>
      </c>
      <c r="D1697" s="37">
        <v>3.15</v>
      </c>
    </row>
    <row r="1698" spans="1:4" x14ac:dyDescent="0.25">
      <c r="A1698" s="34">
        <v>210040</v>
      </c>
      <c r="B1698" s="35" t="s">
        <v>1728</v>
      </c>
      <c r="C1698" s="36" t="s">
        <v>74</v>
      </c>
      <c r="D1698" s="37">
        <v>1.37</v>
      </c>
    </row>
    <row r="1699" spans="1:4" x14ac:dyDescent="0.25">
      <c r="A1699" s="34">
        <v>210060</v>
      </c>
      <c r="B1699" s="35" t="s">
        <v>1729</v>
      </c>
      <c r="C1699" s="36" t="s">
        <v>74</v>
      </c>
      <c r="D1699" s="37">
        <v>5.85</v>
      </c>
    </row>
    <row r="1700" spans="1:4" x14ac:dyDescent="0.25">
      <c r="A1700" s="26"/>
      <c r="B1700" s="27" t="s">
        <v>1730</v>
      </c>
      <c r="C1700" s="28"/>
      <c r="D1700" s="29"/>
    </row>
    <row r="1701" spans="1:4" x14ac:dyDescent="0.25">
      <c r="A1701" s="34">
        <v>210021</v>
      </c>
      <c r="B1701" s="35" t="s">
        <v>1731</v>
      </c>
      <c r="C1701" s="36" t="s">
        <v>53</v>
      </c>
      <c r="D1701" s="37">
        <v>71.930000000000007</v>
      </c>
    </row>
    <row r="1702" spans="1:4" x14ac:dyDescent="0.25">
      <c r="A1702" s="34">
        <v>210044</v>
      </c>
      <c r="B1702" s="35" t="s">
        <v>1732</v>
      </c>
      <c r="C1702" s="36" t="s">
        <v>53</v>
      </c>
      <c r="D1702" s="37">
        <v>292.18</v>
      </c>
    </row>
    <row r="1703" spans="1:4" x14ac:dyDescent="0.25">
      <c r="A1703" s="34">
        <v>210022</v>
      </c>
      <c r="B1703" s="35" t="s">
        <v>1733</v>
      </c>
      <c r="C1703" s="36" t="s">
        <v>53</v>
      </c>
      <c r="D1703" s="37">
        <v>1448.01</v>
      </c>
    </row>
    <row r="1704" spans="1:4" x14ac:dyDescent="0.25">
      <c r="A1704" s="34">
        <v>210023</v>
      </c>
      <c r="B1704" s="35" t="s">
        <v>1734</v>
      </c>
      <c r="C1704" s="36" t="s">
        <v>53</v>
      </c>
      <c r="D1704" s="37">
        <v>156.86000000000001</v>
      </c>
    </row>
    <row r="1705" spans="1:4" x14ac:dyDescent="0.25">
      <c r="A1705" s="34">
        <v>210079</v>
      </c>
      <c r="B1705" s="35" t="s">
        <v>1735</v>
      </c>
      <c r="C1705" s="36" t="s">
        <v>53</v>
      </c>
      <c r="D1705" s="37">
        <v>145.57</v>
      </c>
    </row>
    <row r="1706" spans="1:4" ht="45" x14ac:dyDescent="0.25">
      <c r="A1706" s="34">
        <v>210052</v>
      </c>
      <c r="B1706" s="35" t="s">
        <v>1736</v>
      </c>
      <c r="C1706" s="36" t="s">
        <v>50</v>
      </c>
      <c r="D1706" s="37">
        <v>587.08000000000004</v>
      </c>
    </row>
    <row r="1707" spans="1:4" x14ac:dyDescent="0.25">
      <c r="A1707" s="26"/>
      <c r="B1707" s="27" t="s">
        <v>1737</v>
      </c>
      <c r="C1707" s="28"/>
      <c r="D1707" s="29"/>
    </row>
    <row r="1708" spans="1:4" x14ac:dyDescent="0.25">
      <c r="A1708" s="34">
        <v>210038</v>
      </c>
      <c r="B1708" s="35" t="s">
        <v>1738</v>
      </c>
      <c r="C1708" s="36" t="s">
        <v>389</v>
      </c>
      <c r="D1708" s="37">
        <v>1615.94</v>
      </c>
    </row>
    <row r="1709" spans="1:4" ht="75" x14ac:dyDescent="0.25">
      <c r="A1709" s="34">
        <v>210080</v>
      </c>
      <c r="B1709" s="35" t="s">
        <v>1739</v>
      </c>
      <c r="C1709" s="36" t="s">
        <v>389</v>
      </c>
      <c r="D1709" s="37">
        <v>1906.78</v>
      </c>
    </row>
    <row r="1710" spans="1:4" ht="45" x14ac:dyDescent="0.25">
      <c r="A1710" s="34">
        <v>210081</v>
      </c>
      <c r="B1710" s="35" t="s">
        <v>1740</v>
      </c>
      <c r="C1710" s="36" t="s">
        <v>53</v>
      </c>
      <c r="D1710" s="37">
        <v>493.33</v>
      </c>
    </row>
    <row r="1711" spans="1:4" ht="45" x14ac:dyDescent="0.25">
      <c r="A1711" s="34">
        <v>210082</v>
      </c>
      <c r="B1711" s="35" t="s">
        <v>1741</v>
      </c>
      <c r="C1711" s="36" t="s">
        <v>53</v>
      </c>
      <c r="D1711" s="37">
        <v>781.34</v>
      </c>
    </row>
    <row r="1712" spans="1:4" ht="45" x14ac:dyDescent="0.25">
      <c r="A1712" s="34">
        <v>210083</v>
      </c>
      <c r="B1712" s="35" t="s">
        <v>1742</v>
      </c>
      <c r="C1712" s="36" t="s">
        <v>53</v>
      </c>
      <c r="D1712" s="37">
        <v>191</v>
      </c>
    </row>
    <row r="1713" spans="1:4" x14ac:dyDescent="0.25">
      <c r="A1713" s="34">
        <v>210008</v>
      </c>
      <c r="B1713" s="35" t="s">
        <v>1743</v>
      </c>
      <c r="C1713" s="36" t="s">
        <v>53</v>
      </c>
      <c r="D1713" s="37">
        <v>12.74</v>
      </c>
    </row>
    <row r="1714" spans="1:4" ht="30" x14ac:dyDescent="0.25">
      <c r="A1714" s="34">
        <v>210061</v>
      </c>
      <c r="B1714" s="35" t="s">
        <v>1744</v>
      </c>
      <c r="C1714" s="36" t="s">
        <v>53</v>
      </c>
      <c r="D1714" s="37">
        <v>127.76</v>
      </c>
    </row>
    <row r="1715" spans="1:4" x14ac:dyDescent="0.25">
      <c r="A1715" s="34">
        <v>210058</v>
      </c>
      <c r="B1715" s="35" t="s">
        <v>1745</v>
      </c>
      <c r="C1715" s="36" t="s">
        <v>53</v>
      </c>
      <c r="D1715" s="37">
        <v>429.02</v>
      </c>
    </row>
    <row r="1716" spans="1:4" x14ac:dyDescent="0.25">
      <c r="A1716" s="34">
        <v>210005</v>
      </c>
      <c r="B1716" s="35" t="s">
        <v>1746</v>
      </c>
      <c r="C1716" s="36" t="s">
        <v>53</v>
      </c>
      <c r="D1716" s="37">
        <v>296.42</v>
      </c>
    </row>
    <row r="1717" spans="1:4" x14ac:dyDescent="0.25">
      <c r="A1717" s="30">
        <v>210018</v>
      </c>
      <c r="B1717" s="31" t="s">
        <v>1747</v>
      </c>
      <c r="C1717" s="32" t="s">
        <v>50</v>
      </c>
      <c r="D1717" s="33">
        <v>3.1</v>
      </c>
    </row>
    <row r="1718" spans="1:4" x14ac:dyDescent="0.25">
      <c r="A1718" s="30">
        <v>210017</v>
      </c>
      <c r="B1718" s="31" t="s">
        <v>1748</v>
      </c>
      <c r="C1718" s="32" t="s">
        <v>50</v>
      </c>
      <c r="D1718" s="33">
        <v>13.24</v>
      </c>
    </row>
    <row r="1719" spans="1:4" x14ac:dyDescent="0.25">
      <c r="A1719" s="34">
        <v>210084</v>
      </c>
      <c r="B1719" s="35" t="s">
        <v>1749</v>
      </c>
      <c r="C1719" s="36" t="s">
        <v>50</v>
      </c>
      <c r="D1719" s="37">
        <v>3.86</v>
      </c>
    </row>
    <row r="1720" spans="1:4" x14ac:dyDescent="0.25">
      <c r="A1720" s="30">
        <v>210016</v>
      </c>
      <c r="B1720" s="31" t="s">
        <v>1750</v>
      </c>
      <c r="C1720" s="32" t="s">
        <v>50</v>
      </c>
      <c r="D1720" s="33">
        <v>4.49</v>
      </c>
    </row>
    <row r="1721" spans="1:4" x14ac:dyDescent="0.25">
      <c r="A1721" s="34">
        <v>210003</v>
      </c>
      <c r="B1721" s="35" t="s">
        <v>1751</v>
      </c>
      <c r="C1721" s="36" t="s">
        <v>811</v>
      </c>
      <c r="D1721" s="37">
        <v>25.59</v>
      </c>
    </row>
    <row r="1722" spans="1:4" x14ac:dyDescent="0.25">
      <c r="A1722" s="26"/>
      <c r="B1722" s="27" t="s">
        <v>26</v>
      </c>
      <c r="C1722" s="28"/>
      <c r="D1722" s="29"/>
    </row>
    <row r="1723" spans="1:4" x14ac:dyDescent="0.25">
      <c r="A1723" s="26"/>
      <c r="B1723" s="27" t="s">
        <v>1752</v>
      </c>
      <c r="C1723" s="28"/>
      <c r="D1723" s="29"/>
    </row>
    <row r="1724" spans="1:4" x14ac:dyDescent="0.25">
      <c r="A1724" s="34">
        <v>130017</v>
      </c>
      <c r="B1724" s="35" t="s">
        <v>1753</v>
      </c>
      <c r="C1724" s="36" t="s">
        <v>91</v>
      </c>
      <c r="D1724" s="37">
        <v>501.55</v>
      </c>
    </row>
    <row r="1725" spans="1:4" x14ac:dyDescent="0.25">
      <c r="A1725" s="34">
        <v>130015</v>
      </c>
      <c r="B1725" s="35" t="s">
        <v>1754</v>
      </c>
      <c r="C1725" s="36" t="s">
        <v>91</v>
      </c>
      <c r="D1725" s="37">
        <v>391.51</v>
      </c>
    </row>
    <row r="1726" spans="1:4" x14ac:dyDescent="0.25">
      <c r="A1726" s="34">
        <v>130005</v>
      </c>
      <c r="B1726" s="35" t="s">
        <v>1755</v>
      </c>
      <c r="C1726" s="36" t="s">
        <v>91</v>
      </c>
      <c r="D1726" s="37">
        <v>326</v>
      </c>
    </row>
    <row r="1727" spans="1:4" x14ac:dyDescent="0.25">
      <c r="A1727" s="34">
        <v>130006</v>
      </c>
      <c r="B1727" s="35" t="s">
        <v>1756</v>
      </c>
      <c r="C1727" s="36" t="s">
        <v>91</v>
      </c>
      <c r="D1727" s="37">
        <v>271.55</v>
      </c>
    </row>
    <row r="1728" spans="1:4" x14ac:dyDescent="0.25">
      <c r="A1728" s="34">
        <v>130013</v>
      </c>
      <c r="B1728" s="35" t="s">
        <v>1757</v>
      </c>
      <c r="C1728" s="36" t="s">
        <v>91</v>
      </c>
      <c r="D1728" s="37">
        <v>238.7</v>
      </c>
    </row>
    <row r="1729" spans="1:4" x14ac:dyDescent="0.25">
      <c r="A1729" s="34">
        <v>130007</v>
      </c>
      <c r="B1729" s="35" t="s">
        <v>1758</v>
      </c>
      <c r="C1729" s="36" t="s">
        <v>91</v>
      </c>
      <c r="D1729" s="37">
        <v>216.65</v>
      </c>
    </row>
    <row r="1730" spans="1:4" x14ac:dyDescent="0.25">
      <c r="A1730" s="34">
        <v>130016</v>
      </c>
      <c r="B1730" s="35" t="s">
        <v>1759</v>
      </c>
      <c r="C1730" s="36" t="s">
        <v>91</v>
      </c>
      <c r="D1730" s="37">
        <v>200.9</v>
      </c>
    </row>
    <row r="1731" spans="1:4" x14ac:dyDescent="0.25">
      <c r="A1731" s="34">
        <v>130008</v>
      </c>
      <c r="B1731" s="35" t="s">
        <v>1760</v>
      </c>
      <c r="C1731" s="36" t="s">
        <v>91</v>
      </c>
      <c r="D1731" s="37">
        <v>182.01</v>
      </c>
    </row>
    <row r="1732" spans="1:4" x14ac:dyDescent="0.25">
      <c r="A1732" s="34">
        <v>130018</v>
      </c>
      <c r="B1732" s="35" t="s">
        <v>1761</v>
      </c>
      <c r="C1732" s="36" t="s">
        <v>91</v>
      </c>
      <c r="D1732" s="37">
        <v>573.04</v>
      </c>
    </row>
    <row r="1733" spans="1:4" x14ac:dyDescent="0.25">
      <c r="A1733" s="34">
        <v>130019</v>
      </c>
      <c r="B1733" s="35" t="s">
        <v>1762</v>
      </c>
      <c r="C1733" s="36" t="s">
        <v>91</v>
      </c>
      <c r="D1733" s="37">
        <v>518.49</v>
      </c>
    </row>
    <row r="1734" spans="1:4" x14ac:dyDescent="0.25">
      <c r="A1734" s="34">
        <v>130020</v>
      </c>
      <c r="B1734" s="35" t="s">
        <v>1763</v>
      </c>
      <c r="C1734" s="36" t="s">
        <v>91</v>
      </c>
      <c r="D1734" s="37">
        <v>470.21</v>
      </c>
    </row>
    <row r="1735" spans="1:4" x14ac:dyDescent="0.25">
      <c r="A1735" s="34">
        <v>130021</v>
      </c>
      <c r="B1735" s="35" t="s">
        <v>1764</v>
      </c>
      <c r="C1735" s="36" t="s">
        <v>91</v>
      </c>
      <c r="D1735" s="37">
        <v>415.76</v>
      </c>
    </row>
    <row r="1736" spans="1:4" x14ac:dyDescent="0.25">
      <c r="A1736" s="34">
        <v>130022</v>
      </c>
      <c r="B1736" s="35" t="s">
        <v>1765</v>
      </c>
      <c r="C1736" s="36" t="s">
        <v>91</v>
      </c>
      <c r="D1736" s="37">
        <v>382.91</v>
      </c>
    </row>
    <row r="1737" spans="1:4" x14ac:dyDescent="0.25">
      <c r="A1737" s="34">
        <v>130023</v>
      </c>
      <c r="B1737" s="35" t="s">
        <v>1766</v>
      </c>
      <c r="C1737" s="36" t="s">
        <v>91</v>
      </c>
      <c r="D1737" s="37">
        <v>360.86</v>
      </c>
    </row>
    <row r="1738" spans="1:4" x14ac:dyDescent="0.25">
      <c r="A1738" s="34">
        <v>130024</v>
      </c>
      <c r="B1738" s="35" t="s">
        <v>1767</v>
      </c>
      <c r="C1738" s="36" t="s">
        <v>91</v>
      </c>
      <c r="D1738" s="37">
        <v>345.11</v>
      </c>
    </row>
    <row r="1739" spans="1:4" x14ac:dyDescent="0.25">
      <c r="A1739" s="34">
        <v>130025</v>
      </c>
      <c r="B1739" s="35" t="s">
        <v>1768</v>
      </c>
      <c r="C1739" s="36" t="s">
        <v>91</v>
      </c>
      <c r="D1739" s="37">
        <v>326.22000000000003</v>
      </c>
    </row>
    <row r="1740" spans="1:4" x14ac:dyDescent="0.25">
      <c r="A1740" s="34">
        <v>130014</v>
      </c>
      <c r="B1740" s="35" t="s">
        <v>1769</v>
      </c>
      <c r="C1740" s="36" t="s">
        <v>91</v>
      </c>
      <c r="D1740" s="37">
        <v>458.4</v>
      </c>
    </row>
    <row r="1741" spans="1:4" x14ac:dyDescent="0.25">
      <c r="A1741" s="34">
        <v>130026</v>
      </c>
      <c r="B1741" s="35" t="s">
        <v>1770</v>
      </c>
      <c r="C1741" s="36" t="s">
        <v>91</v>
      </c>
      <c r="D1741" s="37">
        <v>403.95</v>
      </c>
    </row>
    <row r="1742" spans="1:4" x14ac:dyDescent="0.25">
      <c r="A1742" s="34">
        <v>130027</v>
      </c>
      <c r="B1742" s="35" t="s">
        <v>1771</v>
      </c>
      <c r="C1742" s="36" t="s">
        <v>91</v>
      </c>
      <c r="D1742" s="37">
        <v>371.1</v>
      </c>
    </row>
    <row r="1743" spans="1:4" x14ac:dyDescent="0.25">
      <c r="A1743" s="34">
        <v>130028</v>
      </c>
      <c r="B1743" s="35" t="s">
        <v>1772</v>
      </c>
      <c r="C1743" s="36" t="s">
        <v>91</v>
      </c>
      <c r="D1743" s="37">
        <v>602.61</v>
      </c>
    </row>
    <row r="1744" spans="1:4" x14ac:dyDescent="0.25">
      <c r="A1744" s="34">
        <v>130029</v>
      </c>
      <c r="B1744" s="35" t="s">
        <v>1773</v>
      </c>
      <c r="C1744" s="36" t="s">
        <v>91</v>
      </c>
      <c r="D1744" s="37">
        <v>548.16</v>
      </c>
    </row>
    <row r="1745" spans="1:4" x14ac:dyDescent="0.25">
      <c r="A1745" s="34">
        <v>130030</v>
      </c>
      <c r="B1745" s="35" t="s">
        <v>1774</v>
      </c>
      <c r="C1745" s="36" t="s">
        <v>91</v>
      </c>
      <c r="D1745" s="37">
        <v>515.30999999999995</v>
      </c>
    </row>
    <row r="1746" spans="1:4" x14ac:dyDescent="0.25">
      <c r="A1746" s="34">
        <v>130035</v>
      </c>
      <c r="B1746" s="35" t="s">
        <v>1775</v>
      </c>
      <c r="C1746" s="36" t="s">
        <v>91</v>
      </c>
      <c r="D1746" s="37">
        <v>297.44</v>
      </c>
    </row>
    <row r="1747" spans="1:4" x14ac:dyDescent="0.25">
      <c r="A1747" s="26"/>
      <c r="B1747" s="27" t="s">
        <v>1776</v>
      </c>
      <c r="C1747" s="28"/>
      <c r="D1747" s="29"/>
    </row>
    <row r="1748" spans="1:4" x14ac:dyDescent="0.25">
      <c r="A1748" s="34">
        <v>130010</v>
      </c>
      <c r="B1748" s="35" t="s">
        <v>1777</v>
      </c>
      <c r="C1748" s="36" t="s">
        <v>91</v>
      </c>
      <c r="D1748" s="37">
        <v>252.03</v>
      </c>
    </row>
    <row r="1749" spans="1:4" x14ac:dyDescent="0.25">
      <c r="A1749" s="34">
        <v>130011</v>
      </c>
      <c r="B1749" s="35" t="s">
        <v>1778</v>
      </c>
      <c r="C1749" s="36" t="s">
        <v>91</v>
      </c>
      <c r="D1749" s="37">
        <v>287.12</v>
      </c>
    </row>
    <row r="1750" spans="1:4" x14ac:dyDescent="0.25">
      <c r="A1750" s="34">
        <v>130004</v>
      </c>
      <c r="B1750" s="35" t="s">
        <v>1779</v>
      </c>
      <c r="C1750" s="36" t="s">
        <v>91</v>
      </c>
      <c r="D1750" s="37">
        <v>241.98</v>
      </c>
    </row>
    <row r="1751" spans="1:4" x14ac:dyDescent="0.25">
      <c r="A1751" s="34">
        <v>130012</v>
      </c>
      <c r="B1751" s="35" t="s">
        <v>1780</v>
      </c>
      <c r="C1751" s="36" t="s">
        <v>91</v>
      </c>
      <c r="D1751" s="37">
        <v>227.18</v>
      </c>
    </row>
    <row r="1752" spans="1:4" x14ac:dyDescent="0.25">
      <c r="A1752" s="34">
        <v>130031</v>
      </c>
      <c r="B1752" s="35" t="s">
        <v>1781</v>
      </c>
      <c r="C1752" s="36" t="s">
        <v>91</v>
      </c>
      <c r="D1752" s="37">
        <v>396.17</v>
      </c>
    </row>
    <row r="1753" spans="1:4" x14ac:dyDescent="0.25">
      <c r="A1753" s="34">
        <v>130032</v>
      </c>
      <c r="B1753" s="35" t="s">
        <v>1782</v>
      </c>
      <c r="C1753" s="36" t="s">
        <v>91</v>
      </c>
      <c r="D1753" s="37">
        <v>431.26</v>
      </c>
    </row>
    <row r="1754" spans="1:4" x14ac:dyDescent="0.25">
      <c r="A1754" s="34">
        <v>130033</v>
      </c>
      <c r="B1754" s="35" t="s">
        <v>1783</v>
      </c>
      <c r="C1754" s="36" t="s">
        <v>91</v>
      </c>
      <c r="D1754" s="37">
        <v>386.12</v>
      </c>
    </row>
    <row r="1755" spans="1:4" x14ac:dyDescent="0.25">
      <c r="A1755" s="34">
        <v>130034</v>
      </c>
      <c r="B1755" s="35" t="s">
        <v>1784</v>
      </c>
      <c r="C1755" s="36" t="s">
        <v>91</v>
      </c>
      <c r="D1755" s="37">
        <v>371.32</v>
      </c>
    </row>
    <row r="1756" spans="1:4" x14ac:dyDescent="0.25">
      <c r="A1756" s="26"/>
      <c r="B1756" s="27" t="s">
        <v>1785</v>
      </c>
      <c r="C1756" s="28"/>
      <c r="D1756" s="29"/>
    </row>
    <row r="1757" spans="1:4" x14ac:dyDescent="0.25">
      <c r="A1757" s="34">
        <v>130037</v>
      </c>
      <c r="B1757" s="35" t="s">
        <v>1786</v>
      </c>
      <c r="C1757" s="36" t="s">
        <v>91</v>
      </c>
      <c r="D1757" s="37">
        <v>363.7</v>
      </c>
    </row>
    <row r="1758" spans="1:4" x14ac:dyDescent="0.25">
      <c r="A1758" s="34">
        <v>130036</v>
      </c>
      <c r="B1758" s="35" t="s">
        <v>1787</v>
      </c>
      <c r="C1758" s="36" t="s">
        <v>91</v>
      </c>
      <c r="D1758" s="37">
        <v>361.3</v>
      </c>
    </row>
    <row r="1759" spans="1:4" ht="15.75" thickBot="1" x14ac:dyDescent="0.3">
      <c r="A1759" s="38">
        <v>130009</v>
      </c>
      <c r="B1759" s="39" t="s">
        <v>1788</v>
      </c>
      <c r="C1759" s="40" t="s">
        <v>91</v>
      </c>
      <c r="D1759" s="41">
        <v>3708.72</v>
      </c>
    </row>
  </sheetData>
  <mergeCells count="6">
    <mergeCell ref="A5:A6"/>
    <mergeCell ref="B5:B6"/>
    <mergeCell ref="C5:C6"/>
    <mergeCell ref="A1:D1"/>
    <mergeCell ref="A2:D2"/>
    <mergeCell ref="A3:D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ORÇAMENTO</vt:lpstr>
      <vt:lpstr>MEMÓRIA_DE_CÁLCULO</vt:lpstr>
      <vt:lpstr>RESUMO</vt:lpstr>
      <vt:lpstr>Cronograma</vt:lpstr>
      <vt:lpstr>BDI</vt:lpstr>
      <vt:lpstr>Composiçoes</vt:lpstr>
      <vt:lpstr>RELAÇÃO DE PREÇOS SIN</vt:lpstr>
      <vt:lpstr>Cronograma!Area_de_impressao</vt:lpstr>
      <vt:lpstr>MEMÓRIA</vt:lpstr>
      <vt:lpstr>ORÇAMENTO</vt:lpstr>
      <vt:lpstr>resumo</vt:lpstr>
      <vt:lpstr>Composiçoes!Titulos_de_impressao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2017-08-29T10:33:51Z</cp:lastPrinted>
  <dcterms:created xsi:type="dcterms:W3CDTF">2011-07-20T11:46:14Z</dcterms:created>
  <dcterms:modified xsi:type="dcterms:W3CDTF">2017-08-29T10:35:50Z</dcterms:modified>
</cp:coreProperties>
</file>